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https://cdph.sharepoint.com/sites/MCAHteams/WorkingDocuments/Agreement Funding Application/FY 2026-27 thru 2028-29/AFA documents/"/>
    </mc:Choice>
  </mc:AlternateContent>
  <xr:revisionPtr revIDLastSave="472" documentId="13_ncr:1_{0543A7C9-F548-48A8-B306-A94426E379CC}" xr6:coauthVersionLast="47" xr6:coauthVersionMax="47" xr10:uidLastSave="{9B3FF8D7-F9FB-4ABE-9EF1-B733F6EDC0D2}"/>
  <bookViews>
    <workbookView xWindow="-38520" yWindow="-1665" windowWidth="38640" windowHeight="21120" tabRatio="836" firstSheet="2" activeTab="2" xr2:uid="{29A4E247-19D9-4A7A-A160-C03663BAA33A}"/>
  </bookViews>
  <sheets>
    <sheet name="AFA streamlining workgroup" sheetId="3" state="hidden" r:id="rId1"/>
    <sheet name="AFA improvements" sheetId="4" state="hidden" r:id="rId2"/>
    <sheet name="FY 26 27 Original" sheetId="1" r:id="rId3"/>
    <sheet name="FY 27 28 Original" sheetId="7" r:id="rId4"/>
    <sheet name="FY 28 29 Original" sheetId="8" r:id="rId5"/>
    <sheet name="Sheet1" sheetId="6" state="hidden" r:id="rId6"/>
  </sheets>
  <definedNames>
    <definedName name="_xlnm._FilterDatabase" localSheetId="0" hidden="1">'AFA streamlining workgroup'!$B$2:$D$26</definedName>
    <definedName name="_xlnm._FilterDatabase" localSheetId="2" hidden="1">'FY 26 27 Original'!$B$6:$U$68</definedName>
    <definedName name="_xlnm._FilterDatabase" localSheetId="3" hidden="1">'FY 27 28 Original'!$B$6:$V$71</definedName>
    <definedName name="_xlnm._FilterDatabase" localSheetId="4" hidden="1">'FY 28 29 Original'!$B$6:$V$71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1" i="8" l="1"/>
  <c r="V69" i="8"/>
  <c r="N68" i="8"/>
  <c r="M68" i="8"/>
  <c r="L68" i="8"/>
  <c r="K68" i="8"/>
  <c r="J68" i="8"/>
  <c r="H68" i="8"/>
  <c r="G68" i="8"/>
  <c r="F68" i="8"/>
  <c r="D68" i="8"/>
  <c r="C68" i="8"/>
  <c r="S67" i="8"/>
  <c r="R67" i="8"/>
  <c r="Q67" i="8"/>
  <c r="O67" i="8"/>
  <c r="I67" i="8"/>
  <c r="E67" i="8"/>
  <c r="S66" i="8"/>
  <c r="R66" i="8"/>
  <c r="Q66" i="8"/>
  <c r="O66" i="8"/>
  <c r="I66" i="8"/>
  <c r="E66" i="8"/>
  <c r="S65" i="8"/>
  <c r="R65" i="8"/>
  <c r="Q65" i="8"/>
  <c r="O65" i="8"/>
  <c r="I65" i="8"/>
  <c r="E65" i="8"/>
  <c r="S64" i="8"/>
  <c r="R64" i="8"/>
  <c r="Q64" i="8"/>
  <c r="O64" i="8"/>
  <c r="I64" i="8"/>
  <c r="E64" i="8"/>
  <c r="S63" i="8"/>
  <c r="R63" i="8"/>
  <c r="Q63" i="8"/>
  <c r="O63" i="8"/>
  <c r="I63" i="8"/>
  <c r="E63" i="8"/>
  <c r="P63" i="8" s="1"/>
  <c r="S62" i="8"/>
  <c r="R62" i="8"/>
  <c r="Q62" i="8"/>
  <c r="O62" i="8"/>
  <c r="I62" i="8"/>
  <c r="E62" i="8"/>
  <c r="S61" i="8"/>
  <c r="R61" i="8"/>
  <c r="Q61" i="8"/>
  <c r="T61" i="8" s="1"/>
  <c r="O61" i="8"/>
  <c r="I61" i="8"/>
  <c r="E61" i="8"/>
  <c r="P61" i="8" s="1"/>
  <c r="S60" i="8"/>
  <c r="R60" i="8"/>
  <c r="Q60" i="8"/>
  <c r="O60" i="8"/>
  <c r="I60" i="8"/>
  <c r="E60" i="8"/>
  <c r="P60" i="8" s="1"/>
  <c r="S59" i="8"/>
  <c r="R59" i="8"/>
  <c r="Q59" i="8"/>
  <c r="O59" i="8"/>
  <c r="I59" i="8"/>
  <c r="E59" i="8"/>
  <c r="S58" i="8"/>
  <c r="R58" i="8"/>
  <c r="Q58" i="8"/>
  <c r="O58" i="8"/>
  <c r="I58" i="8"/>
  <c r="E58" i="8"/>
  <c r="S57" i="8"/>
  <c r="R57" i="8"/>
  <c r="Q57" i="8"/>
  <c r="O57" i="8"/>
  <c r="I57" i="8"/>
  <c r="E57" i="8"/>
  <c r="S56" i="8"/>
  <c r="R56" i="8"/>
  <c r="Q56" i="8"/>
  <c r="O56" i="8"/>
  <c r="I56" i="8"/>
  <c r="E56" i="8"/>
  <c r="S55" i="8"/>
  <c r="R55" i="8"/>
  <c r="Q55" i="8"/>
  <c r="O55" i="8"/>
  <c r="I55" i="8"/>
  <c r="E55" i="8"/>
  <c r="S54" i="8"/>
  <c r="R54" i="8"/>
  <c r="Q54" i="8"/>
  <c r="O54" i="8"/>
  <c r="I54" i="8"/>
  <c r="E54" i="8"/>
  <c r="S53" i="8"/>
  <c r="R53" i="8"/>
  <c r="Q53" i="8"/>
  <c r="O53" i="8"/>
  <c r="I53" i="8"/>
  <c r="E53" i="8"/>
  <c r="S52" i="8"/>
  <c r="R52" i="8"/>
  <c r="Q52" i="8"/>
  <c r="O52" i="8"/>
  <c r="I52" i="8"/>
  <c r="E52" i="8"/>
  <c r="S51" i="8"/>
  <c r="R51" i="8"/>
  <c r="Q51" i="8"/>
  <c r="O51" i="8"/>
  <c r="I51" i="8"/>
  <c r="E51" i="8"/>
  <c r="S50" i="8"/>
  <c r="R50" i="8"/>
  <c r="Q50" i="8"/>
  <c r="O50" i="8"/>
  <c r="I50" i="8"/>
  <c r="E50" i="8"/>
  <c r="S49" i="8"/>
  <c r="R49" i="8"/>
  <c r="Q49" i="8"/>
  <c r="O49" i="8"/>
  <c r="I49" i="8"/>
  <c r="E49" i="8"/>
  <c r="S48" i="8"/>
  <c r="R48" i="8"/>
  <c r="Q48" i="8"/>
  <c r="O48" i="8"/>
  <c r="I48" i="8"/>
  <c r="E48" i="8"/>
  <c r="S47" i="8"/>
  <c r="R47" i="8"/>
  <c r="Q47" i="8"/>
  <c r="O47" i="8"/>
  <c r="I47" i="8"/>
  <c r="E47" i="8"/>
  <c r="S46" i="8"/>
  <c r="R46" i="8"/>
  <c r="Q46" i="8"/>
  <c r="O46" i="8"/>
  <c r="I46" i="8"/>
  <c r="E46" i="8"/>
  <c r="S45" i="8"/>
  <c r="R45" i="8"/>
  <c r="Q45" i="8"/>
  <c r="O45" i="8"/>
  <c r="I45" i="8"/>
  <c r="E45" i="8"/>
  <c r="S44" i="8"/>
  <c r="R44" i="8"/>
  <c r="Q44" i="8"/>
  <c r="O44" i="8"/>
  <c r="I44" i="8"/>
  <c r="E44" i="8"/>
  <c r="S43" i="8"/>
  <c r="R43" i="8"/>
  <c r="Q43" i="8"/>
  <c r="O43" i="8"/>
  <c r="I43" i="8"/>
  <c r="E43" i="8"/>
  <c r="S42" i="8"/>
  <c r="R42" i="8"/>
  <c r="Q42" i="8"/>
  <c r="O42" i="8"/>
  <c r="I42" i="8"/>
  <c r="E42" i="8"/>
  <c r="S41" i="8"/>
  <c r="R41" i="8"/>
  <c r="Q41" i="8"/>
  <c r="O41" i="8"/>
  <c r="I41" i="8"/>
  <c r="E41" i="8"/>
  <c r="S40" i="8"/>
  <c r="R40" i="8"/>
  <c r="Q40" i="8"/>
  <c r="O40" i="8"/>
  <c r="I40" i="8"/>
  <c r="E40" i="8"/>
  <c r="P40" i="8" s="1"/>
  <c r="S39" i="8"/>
  <c r="R39" i="8"/>
  <c r="Q39" i="8"/>
  <c r="O39" i="8"/>
  <c r="I39" i="8"/>
  <c r="E39" i="8"/>
  <c r="S38" i="8"/>
  <c r="R38" i="8"/>
  <c r="Q38" i="8"/>
  <c r="T38" i="8" s="1"/>
  <c r="O38" i="8"/>
  <c r="I38" i="8"/>
  <c r="E38" i="8"/>
  <c r="S37" i="8"/>
  <c r="R37" i="8"/>
  <c r="Q37" i="8"/>
  <c r="O37" i="8"/>
  <c r="I37" i="8"/>
  <c r="E37" i="8"/>
  <c r="S36" i="8"/>
  <c r="R36" i="8"/>
  <c r="Q36" i="8"/>
  <c r="O36" i="8"/>
  <c r="I36" i="8"/>
  <c r="E36" i="8"/>
  <c r="S35" i="8"/>
  <c r="R35" i="8"/>
  <c r="Q35" i="8"/>
  <c r="O35" i="8"/>
  <c r="I35" i="8"/>
  <c r="E35" i="8"/>
  <c r="S34" i="8"/>
  <c r="R34" i="8"/>
  <c r="Q34" i="8"/>
  <c r="O34" i="8"/>
  <c r="I34" i="8"/>
  <c r="E34" i="8"/>
  <c r="S33" i="8"/>
  <c r="R33" i="8"/>
  <c r="Q33" i="8"/>
  <c r="O33" i="8"/>
  <c r="I33" i="8"/>
  <c r="E33" i="8"/>
  <c r="P33" i="8" s="1"/>
  <c r="S32" i="8"/>
  <c r="R32" i="8"/>
  <c r="Q32" i="8"/>
  <c r="O32" i="8"/>
  <c r="I32" i="8"/>
  <c r="E32" i="8"/>
  <c r="S31" i="8"/>
  <c r="R31" i="8"/>
  <c r="Q31" i="8"/>
  <c r="O31" i="8"/>
  <c r="I31" i="8"/>
  <c r="E31" i="8"/>
  <c r="S30" i="8"/>
  <c r="R30" i="8"/>
  <c r="Q30" i="8"/>
  <c r="O30" i="8"/>
  <c r="I30" i="8"/>
  <c r="E30" i="8"/>
  <c r="S29" i="8"/>
  <c r="R29" i="8"/>
  <c r="Q29" i="8"/>
  <c r="O29" i="8"/>
  <c r="I29" i="8"/>
  <c r="E29" i="8"/>
  <c r="S28" i="8"/>
  <c r="R28" i="8"/>
  <c r="Q28" i="8"/>
  <c r="O28" i="8"/>
  <c r="I28" i="8"/>
  <c r="E28" i="8"/>
  <c r="S27" i="8"/>
  <c r="R27" i="8"/>
  <c r="Q27" i="8"/>
  <c r="O27" i="8"/>
  <c r="I27" i="8"/>
  <c r="E27" i="8"/>
  <c r="S26" i="8"/>
  <c r="R26" i="8"/>
  <c r="Q26" i="8"/>
  <c r="O26" i="8"/>
  <c r="I26" i="8"/>
  <c r="E26" i="8"/>
  <c r="P26" i="8" s="1"/>
  <c r="S25" i="8"/>
  <c r="R25" i="8"/>
  <c r="Q25" i="8"/>
  <c r="O25" i="8"/>
  <c r="I25" i="8"/>
  <c r="E25" i="8"/>
  <c r="S24" i="8"/>
  <c r="R24" i="8"/>
  <c r="Q24" i="8"/>
  <c r="O24" i="8"/>
  <c r="I24" i="8"/>
  <c r="E24" i="8"/>
  <c r="S23" i="8"/>
  <c r="R23" i="8"/>
  <c r="Q23" i="8"/>
  <c r="O23" i="8"/>
  <c r="I23" i="8"/>
  <c r="E23" i="8"/>
  <c r="S22" i="8"/>
  <c r="R22" i="8"/>
  <c r="Q22" i="8"/>
  <c r="O22" i="8"/>
  <c r="I22" i="8"/>
  <c r="E22" i="8"/>
  <c r="S21" i="8"/>
  <c r="R21" i="8"/>
  <c r="Q21" i="8"/>
  <c r="O21" i="8"/>
  <c r="I21" i="8"/>
  <c r="E21" i="8"/>
  <c r="S20" i="8"/>
  <c r="R20" i="8"/>
  <c r="Q20" i="8"/>
  <c r="O20" i="8"/>
  <c r="I20" i="8"/>
  <c r="E20" i="8"/>
  <c r="S19" i="8"/>
  <c r="R19" i="8"/>
  <c r="Q19" i="8"/>
  <c r="O19" i="8"/>
  <c r="I19" i="8"/>
  <c r="E19" i="8"/>
  <c r="P19" i="8" s="1"/>
  <c r="S18" i="8"/>
  <c r="R18" i="8"/>
  <c r="Q18" i="8"/>
  <c r="O18" i="8"/>
  <c r="I18" i="8"/>
  <c r="E18" i="8"/>
  <c r="S17" i="8"/>
  <c r="R17" i="8"/>
  <c r="Q17" i="8"/>
  <c r="T17" i="8" s="1"/>
  <c r="O17" i="8"/>
  <c r="I17" i="8"/>
  <c r="E17" i="8"/>
  <c r="S16" i="8"/>
  <c r="R16" i="8"/>
  <c r="Q16" i="8"/>
  <c r="O16" i="8"/>
  <c r="I16" i="8"/>
  <c r="E16" i="8"/>
  <c r="S15" i="8"/>
  <c r="R15" i="8"/>
  <c r="Q15" i="8"/>
  <c r="O15" i="8"/>
  <c r="I15" i="8"/>
  <c r="E15" i="8"/>
  <c r="S14" i="8"/>
  <c r="R14" i="8"/>
  <c r="Q14" i="8"/>
  <c r="O14" i="8"/>
  <c r="I14" i="8"/>
  <c r="E14" i="8"/>
  <c r="S13" i="8"/>
  <c r="R13" i="8"/>
  <c r="Q13" i="8"/>
  <c r="O13" i="8"/>
  <c r="I13" i="8"/>
  <c r="E13" i="8"/>
  <c r="S12" i="8"/>
  <c r="R12" i="8"/>
  <c r="Q12" i="8"/>
  <c r="O12" i="8"/>
  <c r="I12" i="8"/>
  <c r="E12" i="8"/>
  <c r="P12" i="8" s="1"/>
  <c r="S11" i="8"/>
  <c r="R11" i="8"/>
  <c r="Q11" i="8"/>
  <c r="O11" i="8"/>
  <c r="I11" i="8"/>
  <c r="E11" i="8"/>
  <c r="S10" i="8"/>
  <c r="R10" i="8"/>
  <c r="Q10" i="8"/>
  <c r="T10" i="8" s="1"/>
  <c r="O10" i="8"/>
  <c r="I10" i="8"/>
  <c r="E10" i="8"/>
  <c r="S9" i="8"/>
  <c r="R9" i="8"/>
  <c r="Q9" i="8"/>
  <c r="O9" i="8"/>
  <c r="I9" i="8"/>
  <c r="E9" i="8"/>
  <c r="S8" i="8"/>
  <c r="R8" i="8"/>
  <c r="Q8" i="8"/>
  <c r="O8" i="8"/>
  <c r="I8" i="8"/>
  <c r="E8" i="8"/>
  <c r="S7" i="8"/>
  <c r="R7" i="8"/>
  <c r="Q7" i="8"/>
  <c r="O7" i="8"/>
  <c r="I7" i="8"/>
  <c r="E7" i="8"/>
  <c r="V71" i="7"/>
  <c r="V69" i="7"/>
  <c r="N68" i="7"/>
  <c r="M68" i="7"/>
  <c r="L68" i="7"/>
  <c r="K68" i="7"/>
  <c r="J68" i="7"/>
  <c r="H68" i="7"/>
  <c r="G68" i="7"/>
  <c r="F68" i="7"/>
  <c r="D68" i="7"/>
  <c r="C68" i="7"/>
  <c r="S67" i="7"/>
  <c r="R67" i="7"/>
  <c r="Q67" i="7"/>
  <c r="T67" i="7" s="1"/>
  <c r="O67" i="7"/>
  <c r="I67" i="7"/>
  <c r="E67" i="7"/>
  <c r="S66" i="7"/>
  <c r="R66" i="7"/>
  <c r="Q66" i="7"/>
  <c r="T66" i="7" s="1"/>
  <c r="O66" i="7"/>
  <c r="I66" i="7"/>
  <c r="E66" i="7"/>
  <c r="S65" i="7"/>
  <c r="R65" i="7"/>
  <c r="Q65" i="7"/>
  <c r="O65" i="7"/>
  <c r="I65" i="7"/>
  <c r="E65" i="7"/>
  <c r="S64" i="7"/>
  <c r="R64" i="7"/>
  <c r="Q64" i="7"/>
  <c r="O64" i="7"/>
  <c r="I64" i="7"/>
  <c r="E64" i="7"/>
  <c r="S63" i="7"/>
  <c r="R63" i="7"/>
  <c r="Q63" i="7"/>
  <c r="O63" i="7"/>
  <c r="I63" i="7"/>
  <c r="E63" i="7"/>
  <c r="S62" i="7"/>
  <c r="R62" i="7"/>
  <c r="Q62" i="7"/>
  <c r="O62" i="7"/>
  <c r="I62" i="7"/>
  <c r="E62" i="7"/>
  <c r="S61" i="7"/>
  <c r="R61" i="7"/>
  <c r="Q61" i="7"/>
  <c r="O61" i="7"/>
  <c r="I61" i="7"/>
  <c r="E61" i="7"/>
  <c r="S60" i="7"/>
  <c r="R60" i="7"/>
  <c r="Q60" i="7"/>
  <c r="T60" i="7" s="1"/>
  <c r="O60" i="7"/>
  <c r="I60" i="7"/>
  <c r="E60" i="7"/>
  <c r="S59" i="7"/>
  <c r="R59" i="7"/>
  <c r="Q59" i="7"/>
  <c r="O59" i="7"/>
  <c r="I59" i="7"/>
  <c r="E59" i="7"/>
  <c r="S58" i="7"/>
  <c r="R58" i="7"/>
  <c r="Q58" i="7"/>
  <c r="O58" i="7"/>
  <c r="I58" i="7"/>
  <c r="E58" i="7"/>
  <c r="S57" i="7"/>
  <c r="R57" i="7"/>
  <c r="Q57" i="7"/>
  <c r="O57" i="7"/>
  <c r="I57" i="7"/>
  <c r="E57" i="7"/>
  <c r="S56" i="7"/>
  <c r="R56" i="7"/>
  <c r="Q56" i="7"/>
  <c r="O56" i="7"/>
  <c r="I56" i="7"/>
  <c r="E56" i="7"/>
  <c r="S55" i="7"/>
  <c r="R55" i="7"/>
  <c r="Q55" i="7"/>
  <c r="O55" i="7"/>
  <c r="I55" i="7"/>
  <c r="E55" i="7"/>
  <c r="S54" i="7"/>
  <c r="R54" i="7"/>
  <c r="Q54" i="7"/>
  <c r="O54" i="7"/>
  <c r="I54" i="7"/>
  <c r="E54" i="7"/>
  <c r="S53" i="7"/>
  <c r="R53" i="7"/>
  <c r="Q53" i="7"/>
  <c r="T53" i="7" s="1"/>
  <c r="O53" i="7"/>
  <c r="I53" i="7"/>
  <c r="E53" i="7"/>
  <c r="P53" i="7" s="1"/>
  <c r="U53" i="7" s="1"/>
  <c r="S52" i="7"/>
  <c r="R52" i="7"/>
  <c r="Q52" i="7"/>
  <c r="T52" i="7" s="1"/>
  <c r="O52" i="7"/>
  <c r="I52" i="7"/>
  <c r="E52" i="7"/>
  <c r="S51" i="7"/>
  <c r="R51" i="7"/>
  <c r="Q51" i="7"/>
  <c r="T51" i="7" s="1"/>
  <c r="O51" i="7"/>
  <c r="I51" i="7"/>
  <c r="E51" i="7"/>
  <c r="S50" i="7"/>
  <c r="R50" i="7"/>
  <c r="Q50" i="7"/>
  <c r="O50" i="7"/>
  <c r="I50" i="7"/>
  <c r="E50" i="7"/>
  <c r="P50" i="7" s="1"/>
  <c r="S49" i="7"/>
  <c r="R49" i="7"/>
  <c r="Q49" i="7"/>
  <c r="O49" i="7"/>
  <c r="I49" i="7"/>
  <c r="E49" i="7"/>
  <c r="S48" i="7"/>
  <c r="R48" i="7"/>
  <c r="Q48" i="7"/>
  <c r="O48" i="7"/>
  <c r="I48" i="7"/>
  <c r="E48" i="7"/>
  <c r="S47" i="7"/>
  <c r="R47" i="7"/>
  <c r="Q47" i="7"/>
  <c r="O47" i="7"/>
  <c r="I47" i="7"/>
  <c r="E47" i="7"/>
  <c r="P47" i="7" s="1"/>
  <c r="S46" i="7"/>
  <c r="R46" i="7"/>
  <c r="Q46" i="7"/>
  <c r="T46" i="7" s="1"/>
  <c r="O46" i="7"/>
  <c r="I46" i="7"/>
  <c r="E46" i="7"/>
  <c r="S45" i="7"/>
  <c r="R45" i="7"/>
  <c r="Q45" i="7"/>
  <c r="O45" i="7"/>
  <c r="I45" i="7"/>
  <c r="E45" i="7"/>
  <c r="S44" i="7"/>
  <c r="R44" i="7"/>
  <c r="Q44" i="7"/>
  <c r="O44" i="7"/>
  <c r="I44" i="7"/>
  <c r="E44" i="7"/>
  <c r="S43" i="7"/>
  <c r="R43" i="7"/>
  <c r="Q43" i="7"/>
  <c r="O43" i="7"/>
  <c r="I43" i="7"/>
  <c r="E43" i="7"/>
  <c r="S42" i="7"/>
  <c r="R42" i="7"/>
  <c r="Q42" i="7"/>
  <c r="O42" i="7"/>
  <c r="I42" i="7"/>
  <c r="E42" i="7"/>
  <c r="S41" i="7"/>
  <c r="R41" i="7"/>
  <c r="Q41" i="7"/>
  <c r="O41" i="7"/>
  <c r="I41" i="7"/>
  <c r="E41" i="7"/>
  <c r="S40" i="7"/>
  <c r="R40" i="7"/>
  <c r="Q40" i="7"/>
  <c r="O40" i="7"/>
  <c r="I40" i="7"/>
  <c r="E40" i="7"/>
  <c r="P40" i="7" s="1"/>
  <c r="S39" i="7"/>
  <c r="R39" i="7"/>
  <c r="Q39" i="7"/>
  <c r="T39" i="7" s="1"/>
  <c r="O39" i="7"/>
  <c r="I39" i="7"/>
  <c r="E39" i="7"/>
  <c r="S38" i="7"/>
  <c r="R38" i="7"/>
  <c r="Q38" i="7"/>
  <c r="O38" i="7"/>
  <c r="I38" i="7"/>
  <c r="E38" i="7"/>
  <c r="S37" i="7"/>
  <c r="R37" i="7"/>
  <c r="Q37" i="7"/>
  <c r="T37" i="7" s="1"/>
  <c r="O37" i="7"/>
  <c r="I37" i="7"/>
  <c r="E37" i="7"/>
  <c r="S36" i="7"/>
  <c r="R36" i="7"/>
  <c r="Q36" i="7"/>
  <c r="O36" i="7"/>
  <c r="I36" i="7"/>
  <c r="E36" i="7"/>
  <c r="P36" i="7" s="1"/>
  <c r="S35" i="7"/>
  <c r="R35" i="7"/>
  <c r="Q35" i="7"/>
  <c r="O35" i="7"/>
  <c r="I35" i="7"/>
  <c r="E35" i="7"/>
  <c r="S34" i="7"/>
  <c r="R34" i="7"/>
  <c r="Q34" i="7"/>
  <c r="O34" i="7"/>
  <c r="I34" i="7"/>
  <c r="E34" i="7"/>
  <c r="P34" i="7" s="1"/>
  <c r="S33" i="7"/>
  <c r="R33" i="7"/>
  <c r="Q33" i="7"/>
  <c r="O33" i="7"/>
  <c r="I33" i="7"/>
  <c r="E33" i="7"/>
  <c r="P33" i="7" s="1"/>
  <c r="S32" i="7"/>
  <c r="R32" i="7"/>
  <c r="Q32" i="7"/>
  <c r="O32" i="7"/>
  <c r="I32" i="7"/>
  <c r="E32" i="7"/>
  <c r="S31" i="7"/>
  <c r="R31" i="7"/>
  <c r="Q31" i="7"/>
  <c r="T31" i="7" s="1"/>
  <c r="O31" i="7"/>
  <c r="I31" i="7"/>
  <c r="E31" i="7"/>
  <c r="S30" i="7"/>
  <c r="R30" i="7"/>
  <c r="Q30" i="7"/>
  <c r="O30" i="7"/>
  <c r="I30" i="7"/>
  <c r="E30" i="7"/>
  <c r="S29" i="7"/>
  <c r="R29" i="7"/>
  <c r="Q29" i="7"/>
  <c r="O29" i="7"/>
  <c r="I29" i="7"/>
  <c r="E29" i="7"/>
  <c r="P29" i="7" s="1"/>
  <c r="S28" i="7"/>
  <c r="R28" i="7"/>
  <c r="Q28" i="7"/>
  <c r="T28" i="7" s="1"/>
  <c r="O28" i="7"/>
  <c r="I28" i="7"/>
  <c r="E28" i="7"/>
  <c r="S27" i="7"/>
  <c r="R27" i="7"/>
  <c r="Q27" i="7"/>
  <c r="O27" i="7"/>
  <c r="I27" i="7"/>
  <c r="E27" i="7"/>
  <c r="P27" i="7" s="1"/>
  <c r="S26" i="7"/>
  <c r="R26" i="7"/>
  <c r="Q26" i="7"/>
  <c r="O26" i="7"/>
  <c r="I26" i="7"/>
  <c r="E26" i="7"/>
  <c r="P26" i="7" s="1"/>
  <c r="S25" i="7"/>
  <c r="R25" i="7"/>
  <c r="Q25" i="7"/>
  <c r="O25" i="7"/>
  <c r="I25" i="7"/>
  <c r="E25" i="7"/>
  <c r="S24" i="7"/>
  <c r="R24" i="7"/>
  <c r="Q24" i="7"/>
  <c r="T24" i="7" s="1"/>
  <c r="O24" i="7"/>
  <c r="I24" i="7"/>
  <c r="E24" i="7"/>
  <c r="S23" i="7"/>
  <c r="R23" i="7"/>
  <c r="Q23" i="7"/>
  <c r="O23" i="7"/>
  <c r="I23" i="7"/>
  <c r="E23" i="7"/>
  <c r="S22" i="7"/>
  <c r="R22" i="7"/>
  <c r="Q22" i="7"/>
  <c r="O22" i="7"/>
  <c r="I22" i="7"/>
  <c r="E22" i="7"/>
  <c r="P22" i="7" s="1"/>
  <c r="S21" i="7"/>
  <c r="R21" i="7"/>
  <c r="Q21" i="7"/>
  <c r="T21" i="7" s="1"/>
  <c r="O21" i="7"/>
  <c r="I21" i="7"/>
  <c r="E21" i="7"/>
  <c r="S20" i="7"/>
  <c r="R20" i="7"/>
  <c r="Q20" i="7"/>
  <c r="T20" i="7" s="1"/>
  <c r="O20" i="7"/>
  <c r="I20" i="7"/>
  <c r="E20" i="7"/>
  <c r="P20" i="7" s="1"/>
  <c r="U20" i="7" s="1"/>
  <c r="S19" i="7"/>
  <c r="R19" i="7"/>
  <c r="Q19" i="7"/>
  <c r="O19" i="7"/>
  <c r="I19" i="7"/>
  <c r="E19" i="7"/>
  <c r="P19" i="7" s="1"/>
  <c r="S18" i="7"/>
  <c r="R18" i="7"/>
  <c r="Q18" i="7"/>
  <c r="O18" i="7"/>
  <c r="I18" i="7"/>
  <c r="E18" i="7"/>
  <c r="S17" i="7"/>
  <c r="R17" i="7"/>
  <c r="Q17" i="7"/>
  <c r="T17" i="7" s="1"/>
  <c r="O17" i="7"/>
  <c r="I17" i="7"/>
  <c r="E17" i="7"/>
  <c r="S16" i="7"/>
  <c r="R16" i="7"/>
  <c r="Q16" i="7"/>
  <c r="O16" i="7"/>
  <c r="I16" i="7"/>
  <c r="E16" i="7"/>
  <c r="P16" i="7" s="1"/>
  <c r="S15" i="7"/>
  <c r="R15" i="7"/>
  <c r="Q15" i="7"/>
  <c r="O15" i="7"/>
  <c r="I15" i="7"/>
  <c r="E15" i="7"/>
  <c r="S14" i="7"/>
  <c r="R14" i="7"/>
  <c r="Q14" i="7"/>
  <c r="O14" i="7"/>
  <c r="I14" i="7"/>
  <c r="E14" i="7"/>
  <c r="S13" i="7"/>
  <c r="R13" i="7"/>
  <c r="Q13" i="7"/>
  <c r="O13" i="7"/>
  <c r="I13" i="7"/>
  <c r="E13" i="7"/>
  <c r="P13" i="7" s="1"/>
  <c r="S12" i="7"/>
  <c r="R12" i="7"/>
  <c r="Q12" i="7"/>
  <c r="O12" i="7"/>
  <c r="I12" i="7"/>
  <c r="E12" i="7"/>
  <c r="P12" i="7" s="1"/>
  <c r="S11" i="7"/>
  <c r="R11" i="7"/>
  <c r="Q11" i="7"/>
  <c r="O11" i="7"/>
  <c r="I11" i="7"/>
  <c r="E11" i="7"/>
  <c r="S10" i="7"/>
  <c r="R10" i="7"/>
  <c r="Q10" i="7"/>
  <c r="T10" i="7" s="1"/>
  <c r="O10" i="7"/>
  <c r="I10" i="7"/>
  <c r="E10" i="7"/>
  <c r="P10" i="7" s="1"/>
  <c r="S9" i="7"/>
  <c r="R9" i="7"/>
  <c r="Q9" i="7"/>
  <c r="O9" i="7"/>
  <c r="I9" i="7"/>
  <c r="E9" i="7"/>
  <c r="P9" i="7" s="1"/>
  <c r="S8" i="7"/>
  <c r="R8" i="7"/>
  <c r="Q8" i="7"/>
  <c r="T8" i="7" s="1"/>
  <c r="O8" i="7"/>
  <c r="I8" i="7"/>
  <c r="E8" i="7"/>
  <c r="S7" i="7"/>
  <c r="R7" i="7"/>
  <c r="Q7" i="7"/>
  <c r="O7" i="7"/>
  <c r="I7" i="7"/>
  <c r="E7" i="7"/>
  <c r="V69" i="1"/>
  <c r="V71" i="1"/>
  <c r="R67" i="1"/>
  <c r="Q67" i="1"/>
  <c r="R66" i="1"/>
  <c r="Q66" i="1"/>
  <c r="R65" i="1"/>
  <c r="Q65" i="1"/>
  <c r="R64" i="1"/>
  <c r="Q64" i="1"/>
  <c r="R63" i="1"/>
  <c r="Q63" i="1"/>
  <c r="R62" i="1"/>
  <c r="Q62" i="1"/>
  <c r="R61" i="1"/>
  <c r="Q61" i="1"/>
  <c r="R60" i="1"/>
  <c r="Q60" i="1"/>
  <c r="R59" i="1"/>
  <c r="Q59" i="1"/>
  <c r="R58" i="1"/>
  <c r="Q58" i="1"/>
  <c r="R57" i="1"/>
  <c r="Q57" i="1"/>
  <c r="R56" i="1"/>
  <c r="Q56" i="1"/>
  <c r="R55" i="1"/>
  <c r="Q55" i="1"/>
  <c r="R54" i="1"/>
  <c r="Q54" i="1"/>
  <c r="R53" i="1"/>
  <c r="Q53" i="1"/>
  <c r="R52" i="1"/>
  <c r="Q52" i="1"/>
  <c r="R51" i="1"/>
  <c r="Q51" i="1"/>
  <c r="R50" i="1"/>
  <c r="Q50" i="1"/>
  <c r="R49" i="1"/>
  <c r="Q49" i="1"/>
  <c r="R48" i="1"/>
  <c r="Q48" i="1"/>
  <c r="R47" i="1"/>
  <c r="Q47" i="1"/>
  <c r="R46" i="1"/>
  <c r="Q46" i="1"/>
  <c r="R45" i="1"/>
  <c r="Q45" i="1"/>
  <c r="R44" i="1"/>
  <c r="Q44" i="1"/>
  <c r="R43" i="1"/>
  <c r="Q43" i="1"/>
  <c r="R42" i="1"/>
  <c r="Q42" i="1"/>
  <c r="R41" i="1"/>
  <c r="Q41" i="1"/>
  <c r="R40" i="1"/>
  <c r="Q40" i="1"/>
  <c r="R39" i="1"/>
  <c r="Q39" i="1"/>
  <c r="R38" i="1"/>
  <c r="Q38" i="1"/>
  <c r="R37" i="1"/>
  <c r="Q37" i="1"/>
  <c r="R36" i="1"/>
  <c r="Q36" i="1"/>
  <c r="R35" i="1"/>
  <c r="Q35" i="1"/>
  <c r="R34" i="1"/>
  <c r="Q34" i="1"/>
  <c r="R33" i="1"/>
  <c r="Q33" i="1"/>
  <c r="R32" i="1"/>
  <c r="Q32" i="1"/>
  <c r="R31" i="1"/>
  <c r="Q31" i="1"/>
  <c r="R30" i="1"/>
  <c r="Q30" i="1"/>
  <c r="R29" i="1"/>
  <c r="Q29" i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21" i="1"/>
  <c r="Q21" i="1"/>
  <c r="R20" i="1"/>
  <c r="Q20" i="1"/>
  <c r="R19" i="1"/>
  <c r="Q19" i="1"/>
  <c r="R18" i="1"/>
  <c r="Q18" i="1"/>
  <c r="R17" i="1"/>
  <c r="Q17" i="1"/>
  <c r="R16" i="1"/>
  <c r="Q16" i="1"/>
  <c r="R15" i="1"/>
  <c r="Q15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  <c r="Q7" i="1"/>
  <c r="R7" i="1"/>
  <c r="L68" i="1"/>
  <c r="S53" i="1"/>
  <c r="O53" i="1"/>
  <c r="I53" i="1"/>
  <c r="E53" i="1"/>
  <c r="S67" i="1"/>
  <c r="T67" i="1" s="1"/>
  <c r="O67" i="1"/>
  <c r="I67" i="1"/>
  <c r="E67" i="1"/>
  <c r="S66" i="1"/>
  <c r="O66" i="1"/>
  <c r="I66" i="1"/>
  <c r="E66" i="1"/>
  <c r="S65" i="1"/>
  <c r="O65" i="1"/>
  <c r="I65" i="1"/>
  <c r="E65" i="1"/>
  <c r="S64" i="1"/>
  <c r="O64" i="1"/>
  <c r="I64" i="1"/>
  <c r="E64" i="1"/>
  <c r="S63" i="1"/>
  <c r="O63" i="1"/>
  <c r="I63" i="1"/>
  <c r="E63" i="1"/>
  <c r="S62" i="1"/>
  <c r="O62" i="1"/>
  <c r="I62" i="1"/>
  <c r="E62" i="1"/>
  <c r="S61" i="1"/>
  <c r="O61" i="1"/>
  <c r="I61" i="1"/>
  <c r="E61" i="1"/>
  <c r="S60" i="1"/>
  <c r="O60" i="1"/>
  <c r="I60" i="1"/>
  <c r="E60" i="1"/>
  <c r="S59" i="1"/>
  <c r="O59" i="1"/>
  <c r="I59" i="1"/>
  <c r="E59" i="1"/>
  <c r="S58" i="1"/>
  <c r="T58" i="1" s="1"/>
  <c r="O58" i="1"/>
  <c r="I58" i="1"/>
  <c r="E58" i="1"/>
  <c r="S57" i="1"/>
  <c r="O57" i="1"/>
  <c r="I57" i="1"/>
  <c r="E57" i="1"/>
  <c r="S56" i="1"/>
  <c r="O56" i="1"/>
  <c r="I56" i="1"/>
  <c r="E56" i="1"/>
  <c r="S55" i="1"/>
  <c r="O55" i="1"/>
  <c r="I55" i="1"/>
  <c r="E55" i="1"/>
  <c r="S54" i="1"/>
  <c r="O54" i="1"/>
  <c r="I54" i="1"/>
  <c r="E54" i="1"/>
  <c r="S52" i="1"/>
  <c r="O52" i="1"/>
  <c r="I52" i="1"/>
  <c r="E52" i="1"/>
  <c r="S51" i="1"/>
  <c r="O51" i="1"/>
  <c r="I51" i="1"/>
  <c r="E51" i="1"/>
  <c r="S50" i="1"/>
  <c r="O50" i="1"/>
  <c r="I50" i="1"/>
  <c r="E50" i="1"/>
  <c r="S49" i="1"/>
  <c r="O49" i="1"/>
  <c r="I49" i="1"/>
  <c r="E49" i="1"/>
  <c r="S48" i="1"/>
  <c r="O48" i="1"/>
  <c r="I48" i="1"/>
  <c r="E48" i="1"/>
  <c r="S47" i="1"/>
  <c r="O47" i="1"/>
  <c r="I47" i="1"/>
  <c r="E47" i="1"/>
  <c r="S46" i="1"/>
  <c r="O46" i="1"/>
  <c r="I46" i="1"/>
  <c r="E46" i="1"/>
  <c r="S45" i="1"/>
  <c r="O45" i="1"/>
  <c r="I45" i="1"/>
  <c r="E45" i="1"/>
  <c r="S44" i="1"/>
  <c r="O44" i="1"/>
  <c r="I44" i="1"/>
  <c r="E44" i="1"/>
  <c r="S43" i="1"/>
  <c r="O43" i="1"/>
  <c r="I43" i="1"/>
  <c r="E43" i="1"/>
  <c r="S42" i="1"/>
  <c r="O42" i="1"/>
  <c r="I42" i="1"/>
  <c r="E42" i="1"/>
  <c r="S41" i="1"/>
  <c r="O41" i="1"/>
  <c r="I41" i="1"/>
  <c r="E41" i="1"/>
  <c r="S40" i="1"/>
  <c r="O40" i="1"/>
  <c r="I40" i="1"/>
  <c r="E40" i="1"/>
  <c r="S39" i="1"/>
  <c r="O39" i="1"/>
  <c r="I39" i="1"/>
  <c r="E39" i="1"/>
  <c r="S38" i="1"/>
  <c r="O38" i="1"/>
  <c r="I38" i="1"/>
  <c r="E38" i="1"/>
  <c r="S37" i="1"/>
  <c r="O37" i="1"/>
  <c r="I37" i="1"/>
  <c r="E37" i="1"/>
  <c r="S36" i="1"/>
  <c r="O36" i="1"/>
  <c r="I36" i="1"/>
  <c r="E36" i="1"/>
  <c r="S35" i="1"/>
  <c r="O35" i="1"/>
  <c r="I35" i="1"/>
  <c r="E35" i="1"/>
  <c r="S34" i="1"/>
  <c r="O34" i="1"/>
  <c r="I34" i="1"/>
  <c r="E34" i="1"/>
  <c r="S33" i="1"/>
  <c r="O33" i="1"/>
  <c r="I33" i="1"/>
  <c r="E33" i="1"/>
  <c r="S32" i="1"/>
  <c r="O32" i="1"/>
  <c r="I32" i="1"/>
  <c r="E32" i="1"/>
  <c r="S31" i="1"/>
  <c r="O31" i="1"/>
  <c r="I31" i="1"/>
  <c r="E31" i="1"/>
  <c r="S30" i="1"/>
  <c r="O30" i="1"/>
  <c r="I30" i="1"/>
  <c r="E30" i="1"/>
  <c r="S29" i="1"/>
  <c r="O29" i="1"/>
  <c r="I29" i="1"/>
  <c r="E29" i="1"/>
  <c r="S28" i="1"/>
  <c r="O28" i="1"/>
  <c r="I28" i="1"/>
  <c r="E28" i="1"/>
  <c r="S27" i="1"/>
  <c r="O27" i="1"/>
  <c r="I27" i="1"/>
  <c r="E27" i="1"/>
  <c r="S26" i="1"/>
  <c r="O26" i="1"/>
  <c r="I26" i="1"/>
  <c r="E26" i="1"/>
  <c r="S25" i="1"/>
  <c r="O25" i="1"/>
  <c r="I25" i="1"/>
  <c r="E25" i="1"/>
  <c r="S24" i="1"/>
  <c r="O24" i="1"/>
  <c r="I24" i="1"/>
  <c r="E24" i="1"/>
  <c r="S23" i="1"/>
  <c r="O23" i="1"/>
  <c r="I23" i="1"/>
  <c r="E23" i="1"/>
  <c r="S22" i="1"/>
  <c r="O22" i="1"/>
  <c r="I22" i="1"/>
  <c r="E22" i="1"/>
  <c r="S21" i="1"/>
  <c r="O21" i="1"/>
  <c r="I21" i="1"/>
  <c r="E21" i="1"/>
  <c r="S20" i="1"/>
  <c r="O20" i="1"/>
  <c r="I20" i="1"/>
  <c r="E20" i="1"/>
  <c r="S19" i="1"/>
  <c r="O19" i="1"/>
  <c r="I19" i="1"/>
  <c r="E19" i="1"/>
  <c r="S18" i="1"/>
  <c r="O18" i="1"/>
  <c r="I18" i="1"/>
  <c r="E18" i="1"/>
  <c r="S17" i="1"/>
  <c r="O17" i="1"/>
  <c r="I17" i="1"/>
  <c r="E17" i="1"/>
  <c r="S16" i="1"/>
  <c r="O16" i="1"/>
  <c r="I16" i="1"/>
  <c r="E16" i="1"/>
  <c r="S15" i="1"/>
  <c r="O15" i="1"/>
  <c r="I15" i="1"/>
  <c r="E15" i="1"/>
  <c r="S14" i="1"/>
  <c r="O14" i="1"/>
  <c r="I14" i="1"/>
  <c r="E14" i="1"/>
  <c r="S13" i="1"/>
  <c r="O13" i="1"/>
  <c r="I13" i="1"/>
  <c r="E13" i="1"/>
  <c r="S12" i="1"/>
  <c r="O12" i="1"/>
  <c r="I12" i="1"/>
  <c r="E12" i="1"/>
  <c r="S11" i="1"/>
  <c r="O11" i="1"/>
  <c r="I11" i="1"/>
  <c r="E11" i="1"/>
  <c r="S10" i="1"/>
  <c r="O10" i="1"/>
  <c r="I10" i="1"/>
  <c r="E10" i="1"/>
  <c r="S9" i="1"/>
  <c r="O9" i="1"/>
  <c r="I9" i="1"/>
  <c r="E9" i="1"/>
  <c r="S8" i="1"/>
  <c r="O8" i="1"/>
  <c r="I8" i="1"/>
  <c r="E8" i="1"/>
  <c r="S7" i="1"/>
  <c r="O7" i="1"/>
  <c r="I7" i="1"/>
  <c r="E7" i="1"/>
  <c r="N68" i="1"/>
  <c r="M68" i="1"/>
  <c r="K68" i="1"/>
  <c r="J68" i="1"/>
  <c r="H68" i="1"/>
  <c r="G68" i="1"/>
  <c r="F68" i="1"/>
  <c r="D68" i="1"/>
  <c r="C68" i="1"/>
  <c r="F167" i="6"/>
  <c r="I166" i="6"/>
  <c r="H166" i="6"/>
  <c r="I165" i="6"/>
  <c r="H165" i="6"/>
  <c r="I164" i="6"/>
  <c r="H164" i="6"/>
  <c r="I163" i="6"/>
  <c r="H163" i="6"/>
  <c r="I162" i="6"/>
  <c r="H162" i="6"/>
  <c r="I161" i="6"/>
  <c r="H161" i="6"/>
  <c r="I160" i="6"/>
  <c r="H160" i="6"/>
  <c r="I159" i="6"/>
  <c r="H159" i="6"/>
  <c r="I158" i="6"/>
  <c r="H158" i="6"/>
  <c r="I157" i="6"/>
  <c r="H157" i="6"/>
  <c r="I156" i="6"/>
  <c r="H156" i="6"/>
  <c r="I155" i="6"/>
  <c r="H155" i="6"/>
  <c r="I154" i="6"/>
  <c r="H154" i="6"/>
  <c r="I153" i="6"/>
  <c r="H153" i="6"/>
  <c r="I152" i="6"/>
  <c r="H152" i="6"/>
  <c r="I151" i="6"/>
  <c r="H151" i="6"/>
  <c r="I150" i="6"/>
  <c r="H150" i="6"/>
  <c r="I149" i="6"/>
  <c r="H149" i="6"/>
  <c r="I148" i="6"/>
  <c r="H148" i="6"/>
  <c r="I147" i="6"/>
  <c r="H147" i="6"/>
  <c r="I146" i="6"/>
  <c r="H146" i="6"/>
  <c r="I145" i="6"/>
  <c r="H145" i="6"/>
  <c r="I144" i="6"/>
  <c r="H144" i="6"/>
  <c r="I143" i="6"/>
  <c r="H143" i="6"/>
  <c r="I142" i="6"/>
  <c r="H142" i="6"/>
  <c r="I141" i="6"/>
  <c r="H141" i="6"/>
  <c r="I140" i="6"/>
  <c r="H140" i="6"/>
  <c r="I139" i="6"/>
  <c r="H139" i="6"/>
  <c r="I138" i="6"/>
  <c r="H138" i="6"/>
  <c r="I137" i="6"/>
  <c r="H137" i="6"/>
  <c r="I136" i="6"/>
  <c r="H136" i="6"/>
  <c r="I135" i="6"/>
  <c r="H135" i="6"/>
  <c r="I134" i="6"/>
  <c r="H134" i="6"/>
  <c r="I133" i="6"/>
  <c r="H133" i="6"/>
  <c r="I132" i="6"/>
  <c r="H132" i="6"/>
  <c r="I131" i="6"/>
  <c r="H131" i="6"/>
  <c r="I130" i="6"/>
  <c r="H130" i="6"/>
  <c r="I129" i="6"/>
  <c r="H129" i="6"/>
  <c r="I128" i="6"/>
  <c r="H128" i="6"/>
  <c r="I127" i="6"/>
  <c r="H127" i="6"/>
  <c r="I126" i="6"/>
  <c r="H126" i="6"/>
  <c r="I125" i="6"/>
  <c r="H125" i="6"/>
  <c r="I124" i="6"/>
  <c r="H124" i="6"/>
  <c r="I123" i="6"/>
  <c r="H123" i="6"/>
  <c r="I122" i="6"/>
  <c r="H122" i="6"/>
  <c r="I121" i="6"/>
  <c r="H121" i="6"/>
  <c r="I120" i="6"/>
  <c r="H120" i="6"/>
  <c r="I119" i="6"/>
  <c r="H119" i="6"/>
  <c r="I118" i="6"/>
  <c r="H118" i="6"/>
  <c r="I117" i="6"/>
  <c r="H117" i="6"/>
  <c r="I116" i="6"/>
  <c r="H116" i="6"/>
  <c r="I115" i="6"/>
  <c r="H115" i="6"/>
  <c r="I114" i="6"/>
  <c r="H114" i="6"/>
  <c r="I113" i="6"/>
  <c r="H113" i="6"/>
  <c r="I112" i="6"/>
  <c r="H112" i="6"/>
  <c r="I111" i="6"/>
  <c r="H111" i="6"/>
  <c r="I110" i="6"/>
  <c r="H110" i="6"/>
  <c r="I109" i="6"/>
  <c r="H109" i="6"/>
  <c r="I108" i="6"/>
  <c r="H108" i="6"/>
  <c r="I107" i="6"/>
  <c r="H107" i="6"/>
  <c r="I106" i="6"/>
  <c r="H106" i="6"/>
  <c r="I105" i="6"/>
  <c r="H105" i="6"/>
  <c r="I104" i="6"/>
  <c r="H104" i="6"/>
  <c r="I103" i="6"/>
  <c r="H103" i="6"/>
  <c r="I102" i="6"/>
  <c r="H102" i="6"/>
  <c r="I101" i="6"/>
  <c r="H101" i="6"/>
  <c r="I100" i="6"/>
  <c r="H100" i="6"/>
  <c r="I99" i="6"/>
  <c r="H99" i="6"/>
  <c r="I98" i="6"/>
  <c r="H98" i="6"/>
  <c r="I97" i="6"/>
  <c r="H97" i="6"/>
  <c r="I96" i="6"/>
  <c r="H96" i="6"/>
  <c r="I95" i="6"/>
  <c r="H95" i="6"/>
  <c r="I94" i="6"/>
  <c r="H94" i="6"/>
  <c r="I93" i="6"/>
  <c r="H93" i="6"/>
  <c r="I92" i="6"/>
  <c r="H92" i="6"/>
  <c r="I91" i="6"/>
  <c r="H91" i="6"/>
  <c r="I90" i="6"/>
  <c r="H90" i="6"/>
  <c r="I89" i="6"/>
  <c r="H89" i="6"/>
  <c r="I88" i="6"/>
  <c r="H88" i="6"/>
  <c r="I87" i="6"/>
  <c r="H87" i="6"/>
  <c r="I86" i="6"/>
  <c r="H86" i="6"/>
  <c r="I85" i="6"/>
  <c r="H85" i="6"/>
  <c r="I84" i="6"/>
  <c r="H84" i="6"/>
  <c r="I83" i="6"/>
  <c r="H83" i="6"/>
  <c r="I82" i="6"/>
  <c r="H82" i="6"/>
  <c r="I81" i="6"/>
  <c r="H81" i="6"/>
  <c r="I80" i="6"/>
  <c r="H80" i="6"/>
  <c r="I79" i="6"/>
  <c r="H79" i="6"/>
  <c r="I78" i="6"/>
  <c r="H78" i="6"/>
  <c r="I77" i="6"/>
  <c r="H77" i="6"/>
  <c r="I76" i="6"/>
  <c r="H76" i="6"/>
  <c r="I75" i="6"/>
  <c r="H75" i="6"/>
  <c r="I74" i="6"/>
  <c r="H74" i="6"/>
  <c r="I73" i="6"/>
  <c r="H73" i="6"/>
  <c r="I72" i="6"/>
  <c r="H72" i="6"/>
  <c r="I71" i="6"/>
  <c r="H71" i="6"/>
  <c r="I70" i="6"/>
  <c r="H70" i="6"/>
  <c r="I69" i="6"/>
  <c r="H69" i="6"/>
  <c r="I68" i="6"/>
  <c r="H68" i="6"/>
  <c r="I67" i="6"/>
  <c r="H67" i="6"/>
  <c r="I66" i="6"/>
  <c r="H66" i="6"/>
  <c r="I65" i="6"/>
  <c r="H65" i="6"/>
  <c r="I64" i="6"/>
  <c r="H64" i="6"/>
  <c r="I63" i="6"/>
  <c r="H63" i="6"/>
  <c r="I62" i="6"/>
  <c r="H62" i="6"/>
  <c r="I61" i="6"/>
  <c r="H61" i="6"/>
  <c r="I60" i="6"/>
  <c r="H60" i="6"/>
  <c r="I59" i="6"/>
  <c r="H59" i="6"/>
  <c r="I58" i="6"/>
  <c r="H58" i="6"/>
  <c r="I57" i="6"/>
  <c r="H57" i="6"/>
  <c r="I56" i="6"/>
  <c r="H56" i="6"/>
  <c r="I55" i="6"/>
  <c r="H55" i="6"/>
  <c r="I54" i="6"/>
  <c r="H54" i="6"/>
  <c r="I53" i="6"/>
  <c r="H53" i="6"/>
  <c r="I52" i="6"/>
  <c r="H52" i="6"/>
  <c r="I51" i="6"/>
  <c r="H51" i="6"/>
  <c r="I50" i="6"/>
  <c r="H50" i="6"/>
  <c r="I49" i="6"/>
  <c r="H49" i="6"/>
  <c r="I48" i="6"/>
  <c r="H48" i="6"/>
  <c r="I47" i="6"/>
  <c r="H47" i="6"/>
  <c r="I46" i="6"/>
  <c r="H46" i="6"/>
  <c r="I45" i="6"/>
  <c r="H45" i="6"/>
  <c r="I44" i="6"/>
  <c r="H44" i="6"/>
  <c r="I43" i="6"/>
  <c r="H43" i="6"/>
  <c r="I42" i="6"/>
  <c r="H42" i="6"/>
  <c r="I41" i="6"/>
  <c r="H41" i="6"/>
  <c r="I40" i="6"/>
  <c r="H40" i="6"/>
  <c r="I39" i="6"/>
  <c r="H39" i="6"/>
  <c r="I38" i="6"/>
  <c r="H38" i="6"/>
  <c r="I37" i="6"/>
  <c r="H37" i="6"/>
  <c r="I36" i="6"/>
  <c r="H36" i="6"/>
  <c r="I35" i="6"/>
  <c r="H35" i="6"/>
  <c r="I34" i="6"/>
  <c r="H34" i="6"/>
  <c r="I33" i="6"/>
  <c r="H33" i="6"/>
  <c r="I32" i="6"/>
  <c r="H32" i="6"/>
  <c r="I31" i="6"/>
  <c r="H31" i="6"/>
  <c r="I30" i="6"/>
  <c r="H30" i="6"/>
  <c r="I29" i="6"/>
  <c r="H29" i="6"/>
  <c r="I28" i="6"/>
  <c r="H28" i="6"/>
  <c r="I27" i="6"/>
  <c r="H27" i="6"/>
  <c r="I26" i="6"/>
  <c r="H26" i="6"/>
  <c r="I25" i="6"/>
  <c r="H25" i="6"/>
  <c r="I24" i="6"/>
  <c r="H24" i="6"/>
  <c r="I23" i="6"/>
  <c r="H23" i="6"/>
  <c r="I22" i="6"/>
  <c r="H22" i="6"/>
  <c r="I21" i="6"/>
  <c r="H21" i="6"/>
  <c r="I20" i="6"/>
  <c r="H20" i="6"/>
  <c r="I19" i="6"/>
  <c r="H19" i="6"/>
  <c r="I18" i="6"/>
  <c r="H18" i="6"/>
  <c r="I17" i="6"/>
  <c r="H17" i="6"/>
  <c r="I16" i="6"/>
  <c r="H16" i="6"/>
  <c r="I15" i="6"/>
  <c r="H15" i="6"/>
  <c r="I14" i="6"/>
  <c r="H14" i="6"/>
  <c r="I13" i="6"/>
  <c r="H13" i="6"/>
  <c r="I12" i="6"/>
  <c r="H12" i="6"/>
  <c r="I11" i="6"/>
  <c r="H11" i="6"/>
  <c r="I10" i="6"/>
  <c r="H10" i="6"/>
  <c r="I9" i="6"/>
  <c r="H9" i="6"/>
  <c r="I8" i="6"/>
  <c r="H8" i="6"/>
  <c r="I7" i="6"/>
  <c r="H7" i="6"/>
  <c r="I6" i="6"/>
  <c r="H6" i="6"/>
  <c r="T18" i="7" l="1"/>
  <c r="T36" i="7"/>
  <c r="P52" i="7"/>
  <c r="U52" i="7" s="1"/>
  <c r="T29" i="8"/>
  <c r="T7" i="8"/>
  <c r="T21" i="8"/>
  <c r="T28" i="8"/>
  <c r="T56" i="8"/>
  <c r="T51" i="8"/>
  <c r="P17" i="8"/>
  <c r="U17" i="8" s="1"/>
  <c r="P24" i="8"/>
  <c r="P31" i="8"/>
  <c r="P59" i="8"/>
  <c r="T40" i="8"/>
  <c r="U40" i="8" s="1"/>
  <c r="P62" i="8"/>
  <c r="T57" i="8"/>
  <c r="T64" i="8"/>
  <c r="P32" i="8"/>
  <c r="P46" i="8"/>
  <c r="T20" i="8"/>
  <c r="T27" i="8"/>
  <c r="T41" i="8"/>
  <c r="T48" i="8"/>
  <c r="T55" i="8"/>
  <c r="P23" i="8"/>
  <c r="P37" i="8"/>
  <c r="P51" i="8"/>
  <c r="T18" i="8"/>
  <c r="T32" i="8"/>
  <c r="T39" i="8"/>
  <c r="T46" i="8"/>
  <c r="T42" i="8"/>
  <c r="T19" i="8"/>
  <c r="U19" i="8" s="1"/>
  <c r="P45" i="8"/>
  <c r="T47" i="8"/>
  <c r="P52" i="8"/>
  <c r="P15" i="8"/>
  <c r="P43" i="8"/>
  <c r="P50" i="8"/>
  <c r="P13" i="8"/>
  <c r="T31" i="8"/>
  <c r="P34" i="8"/>
  <c r="P41" i="8"/>
  <c r="P64" i="8"/>
  <c r="U64" i="8" s="1"/>
  <c r="T15" i="8"/>
  <c r="T36" i="8"/>
  <c r="T50" i="8"/>
  <c r="T59" i="8"/>
  <c r="T66" i="8"/>
  <c r="T43" i="8"/>
  <c r="T62" i="8"/>
  <c r="U62" i="8" s="1"/>
  <c r="T11" i="8"/>
  <c r="T16" i="8"/>
  <c r="T30" i="8"/>
  <c r="P25" i="8"/>
  <c r="U61" i="8"/>
  <c r="P10" i="8"/>
  <c r="U10" i="8" s="1"/>
  <c r="T14" i="8"/>
  <c r="T25" i="8"/>
  <c r="P30" i="8"/>
  <c r="T45" i="8"/>
  <c r="P57" i="8"/>
  <c r="T63" i="8"/>
  <c r="U63" i="8" s="1"/>
  <c r="T9" i="8"/>
  <c r="T22" i="8"/>
  <c r="P14" i="8"/>
  <c r="T65" i="8"/>
  <c r="I68" i="8"/>
  <c r="P21" i="8"/>
  <c r="U21" i="8" s="1"/>
  <c r="T34" i="8"/>
  <c r="P39" i="8"/>
  <c r="U39" i="8" s="1"/>
  <c r="P48" i="8"/>
  <c r="U48" i="8" s="1"/>
  <c r="T52" i="8"/>
  <c r="T54" i="8"/>
  <c r="T23" i="8"/>
  <c r="P28" i="8"/>
  <c r="U28" i="8" s="1"/>
  <c r="P8" i="8"/>
  <c r="T12" i="8"/>
  <c r="U12" i="8" s="1"/>
  <c r="P55" i="8"/>
  <c r="P53" i="8"/>
  <c r="T37" i="8"/>
  <c r="P44" i="8"/>
  <c r="P11" i="8"/>
  <c r="P22" i="8"/>
  <c r="P29" i="8"/>
  <c r="U29" i="8" s="1"/>
  <c r="T35" i="8"/>
  <c r="P42" i="8"/>
  <c r="T44" i="8"/>
  <c r="P49" i="8"/>
  <c r="P58" i="8"/>
  <c r="P9" i="8"/>
  <c r="T13" i="8"/>
  <c r="U13" i="8" s="1"/>
  <c r="P20" i="8"/>
  <c r="T24" i="8"/>
  <c r="T26" i="8"/>
  <c r="U26" i="8" s="1"/>
  <c r="P38" i="8"/>
  <c r="U38" i="8" s="1"/>
  <c r="T53" i="8"/>
  <c r="P67" i="8"/>
  <c r="P66" i="8"/>
  <c r="P18" i="8"/>
  <c r="U18" i="8" s="1"/>
  <c r="P27" i="8"/>
  <c r="T33" i="8"/>
  <c r="U33" i="8" s="1"/>
  <c r="P47" i="8"/>
  <c r="T60" i="8"/>
  <c r="U60" i="8" s="1"/>
  <c r="P65" i="8"/>
  <c r="P16" i="8"/>
  <c r="P36" i="8"/>
  <c r="T49" i="8"/>
  <c r="P54" i="8"/>
  <c r="P56" i="8"/>
  <c r="T58" i="8"/>
  <c r="T67" i="8"/>
  <c r="O68" i="8"/>
  <c r="Q68" i="8"/>
  <c r="R68" i="8"/>
  <c r="S68" i="8"/>
  <c r="T8" i="8"/>
  <c r="E68" i="8"/>
  <c r="P7" i="8"/>
  <c r="P35" i="8"/>
  <c r="T47" i="7"/>
  <c r="P11" i="7"/>
  <c r="T22" i="7"/>
  <c r="P41" i="7"/>
  <c r="P48" i="7"/>
  <c r="P55" i="7"/>
  <c r="P62" i="7"/>
  <c r="T13" i="7"/>
  <c r="T50" i="7"/>
  <c r="T64" i="7"/>
  <c r="T11" i="7"/>
  <c r="P30" i="7"/>
  <c r="T34" i="7"/>
  <c r="U34" i="7" s="1"/>
  <c r="T41" i="7"/>
  <c r="P46" i="7"/>
  <c r="U46" i="7" s="1"/>
  <c r="T48" i="7"/>
  <c r="T55" i="7"/>
  <c r="T62" i="7"/>
  <c r="T25" i="7"/>
  <c r="T32" i="7"/>
  <c r="P37" i="7"/>
  <c r="U37" i="7" s="1"/>
  <c r="P44" i="7"/>
  <c r="P51" i="7"/>
  <c r="U51" i="7" s="1"/>
  <c r="P58" i="7"/>
  <c r="P65" i="7"/>
  <c r="U13" i="7"/>
  <c r="T16" i="7"/>
  <c r="U16" i="7" s="1"/>
  <c r="P28" i="7"/>
  <c r="U28" i="7" s="1"/>
  <c r="U10" i="7"/>
  <c r="P24" i="7"/>
  <c r="U24" i="7" s="1"/>
  <c r="T35" i="7"/>
  <c r="T49" i="7"/>
  <c r="P15" i="7"/>
  <c r="P38" i="7"/>
  <c r="P66" i="7"/>
  <c r="U66" i="7" s="1"/>
  <c r="U50" i="7"/>
  <c r="S68" i="7"/>
  <c r="T43" i="7"/>
  <c r="T61" i="7"/>
  <c r="T12" i="7"/>
  <c r="U12" i="7" s="1"/>
  <c r="P17" i="7"/>
  <c r="U17" i="7" s="1"/>
  <c r="T30" i="7"/>
  <c r="T19" i="7"/>
  <c r="U19" i="7" s="1"/>
  <c r="U22" i="7"/>
  <c r="P35" i="7"/>
  <c r="U35" i="7" s="1"/>
  <c r="P42" i="7"/>
  <c r="T57" i="7"/>
  <c r="P60" i="7"/>
  <c r="U60" i="7" s="1"/>
  <c r="T26" i="7"/>
  <c r="U26" i="7" s="1"/>
  <c r="P31" i="7"/>
  <c r="U31" i="7" s="1"/>
  <c r="T44" i="7"/>
  <c r="U44" i="7" s="1"/>
  <c r="I68" i="7"/>
  <c r="T15" i="7"/>
  <c r="U15" i="7" s="1"/>
  <c r="P18" i="7"/>
  <c r="U18" i="7" s="1"/>
  <c r="P67" i="7"/>
  <c r="U67" i="7" s="1"/>
  <c r="E68" i="7"/>
  <c r="T33" i="7"/>
  <c r="U33" i="7" s="1"/>
  <c r="U36" i="7"/>
  <c r="P49" i="7"/>
  <c r="U49" i="7" s="1"/>
  <c r="P56" i="7"/>
  <c r="P7" i="7"/>
  <c r="T9" i="7"/>
  <c r="U9" i="7" s="1"/>
  <c r="P25" i="7"/>
  <c r="U25" i="7" s="1"/>
  <c r="T40" i="7"/>
  <c r="U40" i="7" s="1"/>
  <c r="P43" i="7"/>
  <c r="U43" i="7" s="1"/>
  <c r="P45" i="7"/>
  <c r="P54" i="7"/>
  <c r="T58" i="7"/>
  <c r="U58" i="7" s="1"/>
  <c r="P61" i="7"/>
  <c r="P63" i="7"/>
  <c r="T7" i="7"/>
  <c r="P14" i="7"/>
  <c r="P23" i="7"/>
  <c r="T27" i="7"/>
  <c r="U27" i="7" s="1"/>
  <c r="T29" i="7"/>
  <c r="U29" i="7" s="1"/>
  <c r="P32" i="7"/>
  <c r="U32" i="7" s="1"/>
  <c r="T38" i="7"/>
  <c r="U38" i="7" s="1"/>
  <c r="T45" i="7"/>
  <c r="T56" i="7"/>
  <c r="U56" i="7" s="1"/>
  <c r="T63" i="7"/>
  <c r="T65" i="7"/>
  <c r="U65" i="7" s="1"/>
  <c r="P8" i="7"/>
  <c r="U8" i="7" s="1"/>
  <c r="P21" i="7"/>
  <c r="U21" i="7" s="1"/>
  <c r="T23" i="7"/>
  <c r="P39" i="7"/>
  <c r="U39" i="7" s="1"/>
  <c r="T54" i="7"/>
  <c r="P57" i="7"/>
  <c r="P59" i="7"/>
  <c r="P64" i="7"/>
  <c r="T42" i="7"/>
  <c r="U42" i="7" s="1"/>
  <c r="T59" i="7"/>
  <c r="U59" i="7"/>
  <c r="R68" i="7"/>
  <c r="T14" i="7"/>
  <c r="U7" i="7"/>
  <c r="U47" i="7"/>
  <c r="O68" i="7"/>
  <c r="Q68" i="7"/>
  <c r="T42" i="1"/>
  <c r="T49" i="1"/>
  <c r="T62" i="1"/>
  <c r="P51" i="1"/>
  <c r="P59" i="1"/>
  <c r="T59" i="1"/>
  <c r="T53" i="1"/>
  <c r="P9" i="1"/>
  <c r="P46" i="1"/>
  <c r="P63" i="1"/>
  <c r="T31" i="1"/>
  <c r="P55" i="1"/>
  <c r="T32" i="1"/>
  <c r="T39" i="1"/>
  <c r="T12" i="1"/>
  <c r="T26" i="1"/>
  <c r="T33" i="1"/>
  <c r="T40" i="1"/>
  <c r="T47" i="1"/>
  <c r="T46" i="1"/>
  <c r="T9" i="1"/>
  <c r="T23" i="1"/>
  <c r="T25" i="1"/>
  <c r="P15" i="1"/>
  <c r="P12" i="1"/>
  <c r="T29" i="1"/>
  <c r="T51" i="1"/>
  <c r="P38" i="1"/>
  <c r="P66" i="1"/>
  <c r="T63" i="1"/>
  <c r="P8" i="1"/>
  <c r="P56" i="1"/>
  <c r="T52" i="1"/>
  <c r="T17" i="1"/>
  <c r="T45" i="1"/>
  <c r="T66" i="1"/>
  <c r="P43" i="1"/>
  <c r="T54" i="1"/>
  <c r="P20" i="1"/>
  <c r="P30" i="1"/>
  <c r="P61" i="1"/>
  <c r="P27" i="1"/>
  <c r="T55" i="1"/>
  <c r="T14" i="1"/>
  <c r="P52" i="1"/>
  <c r="T43" i="1"/>
  <c r="T57" i="1"/>
  <c r="T64" i="1"/>
  <c r="P49" i="1"/>
  <c r="T20" i="1"/>
  <c r="T27" i="1"/>
  <c r="T41" i="1"/>
  <c r="T37" i="1"/>
  <c r="T11" i="1"/>
  <c r="T10" i="1"/>
  <c r="P21" i="1"/>
  <c r="T21" i="1"/>
  <c r="T22" i="1"/>
  <c r="P24" i="1"/>
  <c r="P37" i="1"/>
  <c r="P40" i="1"/>
  <c r="P54" i="1"/>
  <c r="T61" i="1"/>
  <c r="T34" i="1"/>
  <c r="T28" i="1"/>
  <c r="T15" i="1"/>
  <c r="P34" i="1"/>
  <c r="P18" i="1"/>
  <c r="T18" i="1"/>
  <c r="T60" i="1"/>
  <c r="T13" i="1"/>
  <c r="T8" i="1"/>
  <c r="P67" i="1"/>
  <c r="U67" i="1" s="1"/>
  <c r="T16" i="1"/>
  <c r="T30" i="1"/>
  <c r="T44" i="1"/>
  <c r="T65" i="1"/>
  <c r="T19" i="1"/>
  <c r="R68" i="1"/>
  <c r="T36" i="1"/>
  <c r="T50" i="1"/>
  <c r="T24" i="1"/>
  <c r="P22" i="1"/>
  <c r="P41" i="1"/>
  <c r="P44" i="1"/>
  <c r="P58" i="1"/>
  <c r="U58" i="1" s="1"/>
  <c r="P64" i="1"/>
  <c r="I68" i="1"/>
  <c r="T35" i="1"/>
  <c r="T48" i="1"/>
  <c r="T56" i="1"/>
  <c r="P13" i="1"/>
  <c r="P16" i="1"/>
  <c r="P35" i="1"/>
  <c r="P10" i="1"/>
  <c r="P29" i="1"/>
  <c r="P32" i="1"/>
  <c r="P53" i="1"/>
  <c r="O68" i="1"/>
  <c r="P7" i="1"/>
  <c r="P23" i="1"/>
  <c r="P26" i="1"/>
  <c r="T38" i="1"/>
  <c r="P48" i="1"/>
  <c r="E68" i="1"/>
  <c r="S68" i="1"/>
  <c r="P19" i="1"/>
  <c r="P33" i="1"/>
  <c r="P47" i="1"/>
  <c r="P62" i="1"/>
  <c r="P36" i="1"/>
  <c r="P50" i="1"/>
  <c r="P65" i="1"/>
  <c r="P11" i="1"/>
  <c r="P25" i="1"/>
  <c r="P39" i="1"/>
  <c r="P28" i="1"/>
  <c r="P42" i="1"/>
  <c r="P57" i="1"/>
  <c r="P14" i="1"/>
  <c r="P17" i="1"/>
  <c r="P31" i="1"/>
  <c r="P45" i="1"/>
  <c r="P60" i="1"/>
  <c r="T7" i="1"/>
  <c r="Q68" i="1"/>
  <c r="U23" i="7" l="1"/>
  <c r="U54" i="7"/>
  <c r="U45" i="7"/>
  <c r="T68" i="7"/>
  <c r="U62" i="7"/>
  <c r="U55" i="7"/>
  <c r="U11" i="7"/>
  <c r="U50" i="8"/>
  <c r="U52" i="8"/>
  <c r="U23" i="8"/>
  <c r="U34" i="8"/>
  <c r="U43" i="8"/>
  <c r="U41" i="8"/>
  <c r="U57" i="8"/>
  <c r="U45" i="8"/>
  <c r="U46" i="8"/>
  <c r="U27" i="8"/>
  <c r="U32" i="8"/>
  <c r="U66" i="8"/>
  <c r="U59" i="8"/>
  <c r="U56" i="8"/>
  <c r="U11" i="8"/>
  <c r="U37" i="8"/>
  <c r="U24" i="8"/>
  <c r="U20" i="8"/>
  <c r="U65" i="8"/>
  <c r="U31" i="8"/>
  <c r="U51" i="8"/>
  <c r="U55" i="8"/>
  <c r="U9" i="8"/>
  <c r="U30" i="8"/>
  <c r="U36" i="8"/>
  <c r="U53" i="8"/>
  <c r="U16" i="8"/>
  <c r="U58" i="8"/>
  <c r="U22" i="8"/>
  <c r="U15" i="8"/>
  <c r="U47" i="8"/>
  <c r="U49" i="8"/>
  <c r="T68" i="8"/>
  <c r="U54" i="8"/>
  <c r="U42" i="8"/>
  <c r="U14" i="8"/>
  <c r="U67" i="8"/>
  <c r="U25" i="8"/>
  <c r="U44" i="8"/>
  <c r="U35" i="8"/>
  <c r="U8" i="8"/>
  <c r="U7" i="8"/>
  <c r="P68" i="8"/>
  <c r="U64" i="7"/>
  <c r="U48" i="7"/>
  <c r="U30" i="7"/>
  <c r="U41" i="7"/>
  <c r="U14" i="7"/>
  <c r="P68" i="7"/>
  <c r="U57" i="7"/>
  <c r="U63" i="7"/>
  <c r="U61" i="7"/>
  <c r="U59" i="1"/>
  <c r="U51" i="1"/>
  <c r="U62" i="1"/>
  <c r="U31" i="1"/>
  <c r="U49" i="1"/>
  <c r="U42" i="1"/>
  <c r="U53" i="1"/>
  <c r="U63" i="1"/>
  <c r="U32" i="1"/>
  <c r="U40" i="1"/>
  <c r="U39" i="1"/>
  <c r="U26" i="1"/>
  <c r="U8" i="1"/>
  <c r="U9" i="1"/>
  <c r="U46" i="1"/>
  <c r="U33" i="1"/>
  <c r="U55" i="1"/>
  <c r="U47" i="1"/>
  <c r="U12" i="1"/>
  <c r="U43" i="1"/>
  <c r="U29" i="1"/>
  <c r="U23" i="1"/>
  <c r="U25" i="1"/>
  <c r="U48" i="1"/>
  <c r="U52" i="1"/>
  <c r="U21" i="1"/>
  <c r="U24" i="1"/>
  <c r="U14" i="1"/>
  <c r="U15" i="1"/>
  <c r="U57" i="1"/>
  <c r="U66" i="1"/>
  <c r="U64" i="1"/>
  <c r="U45" i="1"/>
  <c r="U16" i="1"/>
  <c r="U41" i="1"/>
  <c r="U34" i="1"/>
  <c r="U56" i="1"/>
  <c r="U38" i="1"/>
  <c r="U27" i="1"/>
  <c r="U20" i="1"/>
  <c r="U61" i="1"/>
  <c r="U54" i="1"/>
  <c r="U30" i="1"/>
  <c r="U10" i="1"/>
  <c r="U22" i="1"/>
  <c r="U18" i="1"/>
  <c r="U13" i="1"/>
  <c r="U11" i="1"/>
  <c r="U65" i="1"/>
  <c r="U37" i="1"/>
  <c r="U60" i="1"/>
  <c r="U44" i="1"/>
  <c r="U28" i="1"/>
  <c r="U35" i="1"/>
  <c r="U19" i="1"/>
  <c r="U50" i="1"/>
  <c r="U36" i="1"/>
  <c r="U17" i="1"/>
  <c r="P68" i="1"/>
  <c r="T68" i="1"/>
  <c r="U7" i="1"/>
</calcChain>
</file>

<file path=xl/sharedStrings.xml><?xml version="1.0" encoding="utf-8"?>
<sst xmlns="http://schemas.openxmlformats.org/spreadsheetml/2006/main" count="1258" uniqueCount="259">
  <si>
    <t>Organization</t>
  </si>
  <si>
    <t>Name</t>
  </si>
  <si>
    <t>Role</t>
  </si>
  <si>
    <t>CDPH CFH</t>
  </si>
  <si>
    <t>Raquel Gomez</t>
  </si>
  <si>
    <t>CFH ADD</t>
  </si>
  <si>
    <t>CDPH Lean - FYI</t>
  </si>
  <si>
    <t>Jonathan Sears</t>
  </si>
  <si>
    <t>Lean</t>
  </si>
  <si>
    <t>CDPH MCAH ASB CMAP</t>
  </si>
  <si>
    <t>Angelica Jimenez-Bean</t>
  </si>
  <si>
    <t>Section Chief</t>
  </si>
  <si>
    <t>Jennifer Karpenko</t>
  </si>
  <si>
    <t>Unit Chief</t>
  </si>
  <si>
    <t>Arielle Merjil</t>
  </si>
  <si>
    <t>CDPH MCAH ASB Fiscal</t>
  </si>
  <si>
    <t>Jing Yuan</t>
  </si>
  <si>
    <t>CDPH MCAH CAH AFLP</t>
  </si>
  <si>
    <t>Clarissa Tsang</t>
  </si>
  <si>
    <t>Program Consultant</t>
  </si>
  <si>
    <t>CDPH MCAH CAH CHVP</t>
  </si>
  <si>
    <t>Terri Soto</t>
  </si>
  <si>
    <t>Marina Chinn</t>
  </si>
  <si>
    <t>Megan Shandel</t>
  </si>
  <si>
    <t>CDPH MCAH MIH</t>
  </si>
  <si>
    <t>Niambi Lewis</t>
  </si>
  <si>
    <t>Branch Chief</t>
  </si>
  <si>
    <t>CDPH MCAH MIH BIH</t>
  </si>
  <si>
    <t>Ebony Davis</t>
  </si>
  <si>
    <t>CDPH MCAH MIH Local MCAH</t>
  </si>
  <si>
    <t>Mary Bost</t>
  </si>
  <si>
    <t>Sheila Thompson</t>
  </si>
  <si>
    <t>CHEAC - FYI</t>
  </si>
  <si>
    <t>Michelle Gibbons</t>
  </si>
  <si>
    <t>CHEAC Exec Director</t>
  </si>
  <si>
    <t>CHEAC</t>
  </si>
  <si>
    <t>Jack Anderson</t>
  </si>
  <si>
    <t>Senior Fiscal &amp; Policy Analyst</t>
  </si>
  <si>
    <t>Karla Gomez</t>
  </si>
  <si>
    <t>Policy Analyst</t>
  </si>
  <si>
    <t>Humboldt</t>
  </si>
  <si>
    <t>Megan Blanchard</t>
  </si>
  <si>
    <t>Kern</t>
  </si>
  <si>
    <t>Crystak Sheppard</t>
  </si>
  <si>
    <t>Lassen</t>
  </si>
  <si>
    <t>Ronda Hall</t>
  </si>
  <si>
    <t>Los Angeles</t>
  </si>
  <si>
    <t>Melissa Franklin</t>
  </si>
  <si>
    <t>Stanislaus</t>
  </si>
  <si>
    <t>Julie Falkenstein</t>
  </si>
  <si>
    <t>Ventura</t>
  </si>
  <si>
    <t>Veronica Martinez</t>
  </si>
  <si>
    <t>Francisco Lizama</t>
  </si>
  <si>
    <t>Meeting series: updated 3/4/2026</t>
  </si>
  <si>
    <t>1st Wednesday</t>
  </si>
  <si>
    <t>9:00 - 10:00</t>
  </si>
  <si>
    <t>internal and external</t>
  </si>
  <si>
    <t>3rd Wenesday</t>
  </si>
  <si>
    <t>9:00 - 10:00?</t>
  </si>
  <si>
    <t>internal only</t>
  </si>
  <si>
    <t>VERY ROUGH DRAFT</t>
  </si>
  <si>
    <t>Request/Suggestion</t>
  </si>
  <si>
    <t>Analysis and Decision Making</t>
  </si>
  <si>
    <t>Implementation</t>
  </si>
  <si>
    <t>Description</t>
  </si>
  <si>
    <t>From</t>
  </si>
  <si>
    <t>Date</t>
  </si>
  <si>
    <t>What are the implications or impacts?</t>
  </si>
  <si>
    <t>Can we make this change?</t>
  </si>
  <si>
    <t>Work needed</t>
  </si>
  <si>
    <t>Target Due Date</t>
  </si>
  <si>
    <t>Completion Date</t>
  </si>
  <si>
    <t>Change term from 1 year to 3 years</t>
  </si>
  <si>
    <t>Overall decision:</t>
  </si>
  <si>
    <t>yes</t>
  </si>
  <si>
    <r>
      <t xml:space="preserve">see </t>
    </r>
    <r>
      <rPr>
        <i/>
        <sz val="11"/>
        <color theme="1"/>
        <rFont val="Aptos Narrow"/>
        <family val="2"/>
        <scheme val="minor"/>
      </rPr>
      <t xml:space="preserve">AFA 3-year items needed </t>
    </r>
    <r>
      <rPr>
        <sz val="11"/>
        <color theme="1"/>
        <rFont val="Aptos Narrow"/>
        <family val="2"/>
        <scheme val="minor"/>
      </rPr>
      <t>tab</t>
    </r>
  </si>
  <si>
    <t>3/20//2026</t>
  </si>
  <si>
    <t>changes to budget forms, fiscal P&amp;P, invoice due dates, training</t>
  </si>
  <si>
    <t>change dates in SOWs, some formatting changes</t>
  </si>
  <si>
    <t>SOW simplifcation</t>
  </si>
  <si>
    <t>Budget (and other forms?) review process: reduce back and forth, provide all feedback at once</t>
  </si>
  <si>
    <t>Guidance or accomodation for LHDs that need to go thru Board of Sups</t>
  </si>
  <si>
    <t>CDPH/MCAH LHJ Allocation Table</t>
  </si>
  <si>
    <t>FY 2026/27:  July 1, 2026 - June 30, 2027</t>
  </si>
  <si>
    <t>LHJ</t>
  </si>
  <si>
    <t>BIH 
SGF</t>
  </si>
  <si>
    <t>BIH 
Title V</t>
  </si>
  <si>
    <t>BIH 
Subtotal</t>
  </si>
  <si>
    <t>PEI 
SGF</t>
  </si>
  <si>
    <t>Local MCAH, SIDS,  &amp; FIMR
Title V</t>
  </si>
  <si>
    <t>Local MCAH SIDS
Title V</t>
  </si>
  <si>
    <t>Local MCAH 
Subtotal</t>
  </si>
  <si>
    <t>AFLP
Title V</t>
  </si>
  <si>
    <t>CHVP Innov 2.0
SGF</t>
  </si>
  <si>
    <t>CHVP Innov 3.0 
SGF</t>
  </si>
  <si>
    <t>CHVP 
MIECHV</t>
  </si>
  <si>
    <t>CHVP
EBHV SGF</t>
  </si>
  <si>
    <t>CHVP 
Subtotal</t>
  </si>
  <si>
    <t>TOTAL</t>
  </si>
  <si>
    <t>Subtotal SGF</t>
  </si>
  <si>
    <t>Subtotal Title V</t>
  </si>
  <si>
    <t>Subtotal MIECHV</t>
  </si>
  <si>
    <t>checkpoint</t>
  </si>
  <si>
    <t># awards</t>
  </si>
  <si>
    <t>Alameda</t>
  </si>
  <si>
    <t>Alpine</t>
  </si>
  <si>
    <t>Amador</t>
  </si>
  <si>
    <t>Berkeley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</si>
  <si>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</si>
  <si>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</si>
  <si>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</si>
  <si>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</si>
  <si>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</si>
  <si>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</si>
  <si>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</si>
  <si>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</si>
  <si>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Imperial</t>
  </si>
  <si>
    <t>Inyo</t>
  </si>
  <si>
    <t>Kings</t>
  </si>
  <si>
    <t>Lake</t>
  </si>
  <si>
    <t>Long Beach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</si>
  <si>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</si>
  <si>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</si>
  <si>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</si>
  <si>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</si>
  <si>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</si>
  <si>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</si>
  <si>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</si>
  <si>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</si>
  <si>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</si>
  <si>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</si>
  <si>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</si>
  <si>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Pasadena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</si>
  <si>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</si>
  <si>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</si>
  <si>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</si>
  <si>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</si>
  <si>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</si>
  <si>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</si>
  <si>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</si>
  <si>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</si>
  <si>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</si>
  <si>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</si>
  <si>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</si>
  <si>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</si>
  <si>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</si>
  <si>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</si>
  <si>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</si>
  <si>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</si>
  <si>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</si>
  <si>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</si>
  <si>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</si>
  <si>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Sutter</t>
  </si>
  <si>
    <t>Tehama</t>
  </si>
  <si>
    <t>Trinity</t>
  </si>
  <si>
    <t>Tulare</t>
  </si>
  <si>
    <t>Tuolumne</t>
  </si>
  <si>
    <t>Yolo</t>
  </si>
  <si>
    <t>Yuba</t>
  </si>
  <si>
    <t>Local MCAH &amp; FIMR
Title V</t>
  </si>
  <si>
    <t>FY 2027/28: July 1, 2027 - June 30, 2028</t>
  </si>
  <si>
    <t>FY 2028/29: July 1, 2028 - June 30, 2029</t>
  </si>
  <si>
    <t>DRAFT - NEED TO INCORPORATE CHVP and AFLP, THEN ADD NEW AMOUNTS</t>
  </si>
  <si>
    <t>fy 2025/26 is here for reference and would not be in a table that is shared on website</t>
  </si>
  <si>
    <t>LHJ #</t>
  </si>
  <si>
    <t>Program</t>
  </si>
  <si>
    <t>Funding Source</t>
  </si>
  <si>
    <t>Agreement # FY 2025/26</t>
  </si>
  <si>
    <t>FY 2025/26</t>
  </si>
  <si>
    <t>Agreement # FY 2026+</t>
  </si>
  <si>
    <t>01</t>
  </si>
  <si>
    <t>BIH</t>
  </si>
  <si>
    <t>State General Fund</t>
  </si>
  <si>
    <t>202501 Alameda</t>
  </si>
  <si>
    <t>2026</t>
  </si>
  <si>
    <t>PEI</t>
  </si>
  <si>
    <t>PEI 25-01 Alameda</t>
  </si>
  <si>
    <t>Title V</t>
  </si>
  <si>
    <t>Local MCAH</t>
  </si>
  <si>
    <t>SIDS</t>
  </si>
  <si>
    <t>02</t>
  </si>
  <si>
    <t>202502 Alpine</t>
  </si>
  <si>
    <t>03</t>
  </si>
  <si>
    <t>202503 Amador</t>
  </si>
  <si>
    <t>202559 Berkeley</t>
  </si>
  <si>
    <t>04</t>
  </si>
  <si>
    <t>202504 Butte</t>
  </si>
  <si>
    <t>05</t>
  </si>
  <si>
    <t>202505 Calaveras</t>
  </si>
  <si>
    <t>06</t>
  </si>
  <si>
    <t>202506 Colusa</t>
  </si>
  <si>
    <t>07</t>
  </si>
  <si>
    <t>202507 Contra Costa</t>
  </si>
  <si>
    <t>PEI 25-07 Contra Costa</t>
  </si>
  <si>
    <t>08</t>
  </si>
  <si>
    <t>202508 Del Norte</t>
  </si>
  <si>
    <t>09</t>
  </si>
  <si>
    <t>202509 El Dorado</t>
  </si>
  <si>
    <t>202510 Fresno</t>
  </si>
  <si>
    <t>PEI 25-10 Fresno</t>
  </si>
  <si>
    <t>202511 Glenn</t>
  </si>
  <si>
    <t>202512 Humboldt</t>
  </si>
  <si>
    <t>202513 Imperial</t>
  </si>
  <si>
    <t>202514 Inyo</t>
  </si>
  <si>
    <t>202515 Kern</t>
  </si>
  <si>
    <t>202516 Kings</t>
  </si>
  <si>
    <t>202517 Lake</t>
  </si>
  <si>
    <t>202518 Lassen</t>
  </si>
  <si>
    <t>202560 Long Beach</t>
  </si>
  <si>
    <t>202519 Los Angeles</t>
  </si>
  <si>
    <t>PEI 25-19 Los Angeles</t>
  </si>
  <si>
    <t>202520 Madera</t>
  </si>
  <si>
    <t>202521 Marin</t>
  </si>
  <si>
    <t>202522 Mariposa</t>
  </si>
  <si>
    <t>202523 Mendocino</t>
  </si>
  <si>
    <t>202524 Merced</t>
  </si>
  <si>
    <t>202525 Modoc</t>
  </si>
  <si>
    <t>202526 Mono</t>
  </si>
  <si>
    <t>202527 Monterey</t>
  </si>
  <si>
    <t>202528 Napa</t>
  </si>
  <si>
    <t>202529 Nevada</t>
  </si>
  <si>
    <t>202530 Orange</t>
  </si>
  <si>
    <t>202561 Pasadena</t>
  </si>
  <si>
    <t>202531 Placer</t>
  </si>
  <si>
    <t>202532 Plumas</t>
  </si>
  <si>
    <t>202533 Riverside</t>
  </si>
  <si>
    <t>PEI 25-33 Riverside</t>
  </si>
  <si>
    <t>202534 Sacramento</t>
  </si>
  <si>
    <t>PEI 25-34 Sacramento</t>
  </si>
  <si>
    <t>202535 San Benito</t>
  </si>
  <si>
    <t>202536 San Bernardino</t>
  </si>
  <si>
    <t>PEI 25-36 San Bernardino</t>
  </si>
  <si>
    <t>202537 San Diego</t>
  </si>
  <si>
    <t>PEI 25-37 San Diego</t>
  </si>
  <si>
    <t>202538 San Francisco</t>
  </si>
  <si>
    <t>PEI 25-38 San Francisco</t>
  </si>
  <si>
    <t>202539 San Joaquin</t>
  </si>
  <si>
    <t>PEI 25-39 San Joaquin</t>
  </si>
  <si>
    <t>202540 San Luis Obispo</t>
  </si>
  <si>
    <t>202541 San Mateo</t>
  </si>
  <si>
    <t>202542 Santa Barbara</t>
  </si>
  <si>
    <t>202543 Santa Clara</t>
  </si>
  <si>
    <t>PEI 25-43 Santa Clara</t>
  </si>
  <si>
    <t>202544 Santa Cruz</t>
  </si>
  <si>
    <t>202545 Shasta</t>
  </si>
  <si>
    <t>202546 Sierra</t>
  </si>
  <si>
    <t>202547 Siskiyou</t>
  </si>
  <si>
    <t>202548 Solano</t>
  </si>
  <si>
    <t>202549 Sonoma</t>
  </si>
  <si>
    <t>202550 Stanislaus</t>
  </si>
  <si>
    <t>202551 Sutter</t>
  </si>
  <si>
    <t>202552 Tehama</t>
  </si>
  <si>
    <t>202553 Trinity</t>
  </si>
  <si>
    <t>202554 Tulare</t>
  </si>
  <si>
    <t>202555 Tuolumne</t>
  </si>
  <si>
    <t>202556 Ventura</t>
  </si>
  <si>
    <t>202557 Yolo</t>
  </si>
  <si>
    <t>202558 Yuba</t>
  </si>
  <si>
    <t>need to incorporate CHV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</si>
</sst>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_([$$-409]* #,##0_);_([$$-409]* \(#,##0\);_([$$-409]* &quot;-&quot;??_);_(@_)"/>
  </numFmts>
  <fonts count="2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202020"/>
      <name val="Aptos Narrow"/>
      <family val="2"/>
      <scheme val="minor"/>
    </font>
    <font>
      <i/>
      <sz val="11"/>
      <color rgb="FF20202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202020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2"/>
      <color rgb="FF202020"/>
      <name val="Aptos Narrow"/>
      <family val="2"/>
      <scheme val="minor"/>
    </font>
    <font>
      <b/>
      <i/>
      <sz val="12"/>
      <color rgb="FF202020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131">
    <xf numFmtId="0" fontId="0" fillId="0" borderId="0" xfId="0"/>
    <xf numFmtId="0" fontId="0" fillId="0" borderId="1" xfId="0" applyBorder="1"/>
    <xf numFmtId="0" fontId="2" fillId="0" borderId="0" xfId="1"/>
    <xf numFmtId="0" fontId="0" fillId="4" borderId="1" xfId="0" applyFill="1" applyBorder="1"/>
    <xf numFmtId="0" fontId="1" fillId="0" borderId="1" xfId="0" applyFont="1" applyBorder="1"/>
    <xf numFmtId="0" fontId="0" fillId="0" borderId="0" xfId="0" applyAlignment="1">
      <alignment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5" borderId="1" xfId="0" applyFill="1" applyBorder="1" applyAlignment="1">
      <alignment vertical="top"/>
    </xf>
    <xf numFmtId="0" fontId="1" fillId="5" borderId="2" xfId="0" applyFont="1" applyFill="1" applyBorder="1" applyAlignment="1">
      <alignment horizontal="center" vertical="top"/>
    </xf>
    <xf numFmtId="0" fontId="4" fillId="5" borderId="3" xfId="0" applyFont="1" applyFill="1" applyBorder="1" applyAlignment="1">
      <alignment horizontal="left" vertical="top"/>
    </xf>
    <xf numFmtId="0" fontId="0" fillId="5" borderId="2" xfId="0" applyFill="1" applyBorder="1" applyAlignment="1">
      <alignment vertical="top"/>
    </xf>
    <xf numFmtId="0" fontId="0" fillId="6" borderId="1" xfId="0" applyFill="1" applyBorder="1" applyAlignment="1">
      <alignment vertical="top"/>
    </xf>
    <xf numFmtId="0" fontId="0" fillId="6" borderId="2" xfId="0" applyFill="1" applyBorder="1" applyAlignment="1">
      <alignment vertical="top"/>
    </xf>
    <xf numFmtId="0" fontId="0" fillId="6" borderId="3" xfId="0" applyFill="1" applyBorder="1" applyAlignment="1">
      <alignment vertical="top"/>
    </xf>
    <xf numFmtId="0" fontId="0" fillId="6" borderId="5" xfId="0" applyFill="1" applyBorder="1" applyAlignment="1">
      <alignment vertical="top"/>
    </xf>
    <xf numFmtId="0" fontId="0" fillId="6" borderId="4" xfId="0" applyFill="1" applyBorder="1" applyAlignment="1">
      <alignment vertical="top"/>
    </xf>
    <xf numFmtId="0" fontId="5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5" borderId="2" xfId="0" applyFill="1" applyBorder="1" applyAlignment="1">
      <alignment horizontal="center" vertical="top"/>
    </xf>
    <xf numFmtId="0" fontId="0" fillId="6" borderId="2" xfId="0" applyFill="1" applyBorder="1" applyAlignment="1">
      <alignment horizontal="center" vertical="top"/>
    </xf>
    <xf numFmtId="14" fontId="0" fillId="5" borderId="2" xfId="0" applyNumberFormat="1" applyFill="1" applyBorder="1" applyAlignment="1">
      <alignment horizontal="center" vertical="top"/>
    </xf>
    <xf numFmtId="14" fontId="0" fillId="6" borderId="2" xfId="0" applyNumberFormat="1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0" fillId="6" borderId="3" xfId="0" applyFill="1" applyBorder="1" applyAlignment="1">
      <alignment horizontal="center" vertical="top"/>
    </xf>
    <xf numFmtId="0" fontId="0" fillId="5" borderId="5" xfId="0" applyFill="1" applyBorder="1" applyAlignment="1">
      <alignment horizontal="center" vertical="top"/>
    </xf>
    <xf numFmtId="0" fontId="0" fillId="6" borderId="5" xfId="0" applyFill="1" applyBorder="1" applyAlignment="1">
      <alignment horizontal="center" vertical="top"/>
    </xf>
    <xf numFmtId="0" fontId="0" fillId="5" borderId="3" xfId="0" applyFill="1" applyBorder="1" applyAlignment="1">
      <alignment horizontal="left" vertical="top"/>
    </xf>
    <xf numFmtId="0" fontId="1" fillId="5" borderId="5" xfId="0" applyFont="1" applyFill="1" applyBorder="1" applyAlignment="1">
      <alignment horizontal="center" vertical="top"/>
    </xf>
    <xf numFmtId="0" fontId="0" fillId="6" borderId="6" xfId="0" applyFill="1" applyBorder="1" applyAlignment="1">
      <alignment horizontal="center" vertical="top"/>
    </xf>
    <xf numFmtId="14" fontId="0" fillId="5" borderId="6" xfId="0" applyNumberFormat="1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14" fontId="0" fillId="6" borderId="6" xfId="0" applyNumberFormat="1" applyFill="1" applyBorder="1" applyAlignment="1">
      <alignment horizontal="center" vertical="top"/>
    </xf>
    <xf numFmtId="0" fontId="0" fillId="6" borderId="6" xfId="0" applyFill="1" applyBorder="1" applyAlignment="1">
      <alignment vertical="top"/>
    </xf>
    <xf numFmtId="0" fontId="0" fillId="6" borderId="4" xfId="0" applyFill="1" applyBorder="1" applyAlignment="1">
      <alignment horizontal="center" vertical="top"/>
    </xf>
    <xf numFmtId="14" fontId="0" fillId="5" borderId="4" xfId="0" applyNumberFormat="1" applyFill="1" applyBorder="1" applyAlignment="1">
      <alignment horizontal="center" vertical="top"/>
    </xf>
    <xf numFmtId="0" fontId="0" fillId="5" borderId="4" xfId="0" applyFill="1" applyBorder="1" applyAlignment="1">
      <alignment horizontal="center" vertical="top"/>
    </xf>
    <xf numFmtId="14" fontId="0" fillId="6" borderId="4" xfId="0" applyNumberForma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5" borderId="3" xfId="0" applyFill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3" borderId="9" xfId="0" applyFont="1" applyFill="1" applyBorder="1"/>
    <xf numFmtId="0" fontId="7" fillId="3" borderId="9" xfId="0" applyFont="1" applyFill="1" applyBorder="1" applyAlignment="1">
      <alignment horizontal="center"/>
    </xf>
    <xf numFmtId="0" fontId="9" fillId="2" borderId="9" xfId="0" applyFont="1" applyFill="1" applyBorder="1" applyAlignment="1">
      <alignment vertical="top" wrapText="1"/>
    </xf>
    <xf numFmtId="49" fontId="9" fillId="2" borderId="9" xfId="0" applyNumberFormat="1" applyFont="1" applyFill="1" applyBorder="1" applyAlignment="1">
      <alignment horizontal="center" vertical="top" wrapText="1"/>
    </xf>
    <xf numFmtId="0" fontId="9" fillId="7" borderId="9" xfId="0" applyFont="1" applyFill="1" applyBorder="1" applyAlignment="1">
      <alignment vertical="top" wrapText="1"/>
    </xf>
    <xf numFmtId="6" fontId="9" fillId="7" borderId="9" xfId="0" applyNumberFormat="1" applyFont="1" applyFill="1" applyBorder="1" applyAlignment="1">
      <alignment vertical="top" wrapText="1"/>
    </xf>
    <xf numFmtId="49" fontId="9" fillId="2" borderId="9" xfId="0" applyNumberFormat="1" applyFont="1" applyFill="1" applyBorder="1" applyAlignment="1">
      <alignment horizontal="right" vertical="top" wrapText="1"/>
    </xf>
    <xf numFmtId="49" fontId="9" fillId="2" borderId="9" xfId="0" applyNumberFormat="1" applyFont="1" applyFill="1" applyBorder="1" applyAlignment="1">
      <alignment vertical="top" wrapText="1"/>
    </xf>
    <xf numFmtId="6" fontId="9" fillId="2" borderId="9" xfId="0" applyNumberFormat="1" applyFont="1" applyFill="1" applyBorder="1" applyAlignment="1">
      <alignment vertical="top" wrapText="1"/>
    </xf>
    <xf numFmtId="0" fontId="8" fillId="2" borderId="9" xfId="0" applyFont="1" applyFill="1" applyBorder="1" applyAlignment="1">
      <alignment vertical="top" wrapText="1"/>
    </xf>
    <xf numFmtId="0" fontId="9" fillId="3" borderId="9" xfId="0" applyFont="1" applyFill="1" applyBorder="1" applyAlignment="1">
      <alignment vertical="top" wrapText="1"/>
    </xf>
    <xf numFmtId="6" fontId="9" fillId="3" borderId="9" xfId="0" applyNumberFormat="1" applyFont="1" applyFill="1" applyBorder="1" applyAlignment="1">
      <alignment vertical="top" wrapText="1"/>
    </xf>
    <xf numFmtId="164" fontId="9" fillId="2" borderId="9" xfId="0" applyNumberFormat="1" applyFont="1" applyFill="1" applyBorder="1" applyAlignment="1">
      <alignment vertical="top" wrapText="1"/>
    </xf>
    <xf numFmtId="164" fontId="9" fillId="3" borderId="9" xfId="0" applyNumberFormat="1" applyFont="1" applyFill="1" applyBorder="1" applyAlignment="1">
      <alignment vertical="top" wrapText="1"/>
    </xf>
    <xf numFmtId="0" fontId="9" fillId="2" borderId="9" xfId="0" applyFont="1" applyFill="1" applyBorder="1" applyAlignment="1">
      <alignment horizontal="center" vertical="top" wrapText="1"/>
    </xf>
    <xf numFmtId="0" fontId="11" fillId="0" borderId="0" xfId="0" applyFont="1"/>
    <xf numFmtId="164" fontId="10" fillId="2" borderId="11" xfId="0" applyNumberFormat="1" applyFont="1" applyFill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164" fontId="7" fillId="0" borderId="10" xfId="0" applyNumberFormat="1" applyFont="1" applyBorder="1"/>
    <xf numFmtId="0" fontId="14" fillId="8" borderId="9" xfId="0" applyFont="1" applyFill="1" applyBorder="1" applyAlignment="1">
      <alignment horizontal="center" vertical="top" wrapText="1"/>
    </xf>
    <xf numFmtId="164" fontId="9" fillId="2" borderId="12" xfId="0" applyNumberFormat="1" applyFont="1" applyFill="1" applyBorder="1" applyAlignment="1">
      <alignment vertical="top" wrapText="1"/>
    </xf>
    <xf numFmtId="0" fontId="14" fillId="8" borderId="12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vertical="top" wrapText="1"/>
    </xf>
    <xf numFmtId="164" fontId="9" fillId="2" borderId="13" xfId="0" applyNumberFormat="1" applyFont="1" applyFill="1" applyBorder="1" applyAlignment="1">
      <alignment vertical="top" wrapText="1"/>
    </xf>
    <xf numFmtId="164" fontId="10" fillId="2" borderId="14" xfId="0" applyNumberFormat="1" applyFont="1" applyFill="1" applyBorder="1" applyAlignment="1">
      <alignment vertical="top" wrapText="1"/>
    </xf>
    <xf numFmtId="164" fontId="9" fillId="2" borderId="15" xfId="0" applyNumberFormat="1" applyFont="1" applyFill="1" applyBorder="1" applyAlignment="1">
      <alignment vertical="top" wrapText="1"/>
    </xf>
    <xf numFmtId="164" fontId="9" fillId="2" borderId="16" xfId="0" applyNumberFormat="1" applyFont="1" applyFill="1" applyBorder="1" applyAlignment="1">
      <alignment vertical="top" wrapText="1"/>
    </xf>
    <xf numFmtId="0" fontId="14" fillId="8" borderId="15" xfId="0" applyFont="1" applyFill="1" applyBorder="1" applyAlignment="1">
      <alignment horizontal="center" vertical="top" wrapText="1"/>
    </xf>
    <xf numFmtId="164" fontId="15" fillId="2" borderId="15" xfId="0" applyNumberFormat="1" applyFont="1" applyFill="1" applyBorder="1" applyAlignment="1">
      <alignment vertical="top" wrapText="1"/>
    </xf>
    <xf numFmtId="0" fontId="14" fillId="8" borderId="11" xfId="0" applyFont="1" applyFill="1" applyBorder="1" applyAlignment="1">
      <alignment vertical="top" wrapText="1"/>
    </xf>
    <xf numFmtId="0" fontId="14" fillId="8" borderId="16" xfId="0" applyFont="1" applyFill="1" applyBorder="1" applyAlignment="1">
      <alignment horizontal="center" vertical="top" wrapText="1"/>
    </xf>
    <xf numFmtId="0" fontId="16" fillId="8" borderId="14" xfId="0" applyFont="1" applyFill="1" applyBorder="1" applyAlignment="1">
      <alignment horizontal="center" vertical="top" wrapText="1"/>
    </xf>
    <xf numFmtId="0" fontId="16" fillId="8" borderId="11" xfId="0" applyFont="1" applyFill="1" applyBorder="1" applyAlignment="1">
      <alignment horizontal="center" vertical="top" wrapText="1"/>
    </xf>
    <xf numFmtId="0" fontId="14" fillId="8" borderId="13" xfId="0" applyFont="1" applyFill="1" applyBorder="1" applyAlignment="1">
      <alignment horizontal="center" vertical="top" wrapText="1"/>
    </xf>
    <xf numFmtId="0" fontId="6" fillId="0" borderId="0" xfId="0" applyFont="1"/>
    <xf numFmtId="0" fontId="4" fillId="3" borderId="12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/>
    </xf>
    <xf numFmtId="0" fontId="1" fillId="7" borderId="9" xfId="0" applyFont="1" applyFill="1" applyBorder="1" applyAlignment="1">
      <alignment horizontal="center" vertical="top" wrapText="1"/>
    </xf>
    <xf numFmtId="164" fontId="6" fillId="0" borderId="12" xfId="0" applyNumberFormat="1" applyFont="1" applyBorder="1"/>
    <xf numFmtId="164" fontId="6" fillId="0" borderId="9" xfId="0" applyNumberFormat="1" applyFont="1" applyBorder="1"/>
    <xf numFmtId="164" fontId="1" fillId="0" borderId="11" xfId="0" applyNumberFormat="1" applyFont="1" applyBorder="1"/>
    <xf numFmtId="0" fontId="5" fillId="0" borderId="0" xfId="0" applyFont="1" applyAlignment="1">
      <alignment horizontal="center"/>
    </xf>
    <xf numFmtId="1" fontId="7" fillId="0" borderId="0" xfId="0" applyNumberFormat="1" applyFont="1"/>
    <xf numFmtId="0" fontId="17" fillId="0" borderId="0" xfId="0" applyFont="1"/>
    <xf numFmtId="14" fontId="3" fillId="0" borderId="0" xfId="0" applyNumberFormat="1" applyFont="1"/>
    <xf numFmtId="6" fontId="19" fillId="8" borderId="11" xfId="0" applyNumberFormat="1" applyFont="1" applyFill="1" applyBorder="1" applyAlignment="1">
      <alignment horizontal="right" vertical="center" wrapText="1"/>
    </xf>
    <xf numFmtId="164" fontId="19" fillId="8" borderId="16" xfId="0" applyNumberFormat="1" applyFont="1" applyFill="1" applyBorder="1" applyAlignment="1">
      <alignment horizontal="right" vertical="center" wrapText="1"/>
    </xf>
    <xf numFmtId="164" fontId="19" fillId="8" borderId="9" xfId="0" applyNumberFormat="1" applyFont="1" applyFill="1" applyBorder="1" applyAlignment="1">
      <alignment horizontal="right" vertical="center" wrapText="1"/>
    </xf>
    <xf numFmtId="164" fontId="20" fillId="8" borderId="14" xfId="0" applyNumberFormat="1" applyFont="1" applyFill="1" applyBorder="1" applyAlignment="1">
      <alignment horizontal="right" vertical="center" wrapText="1"/>
    </xf>
    <xf numFmtId="164" fontId="19" fillId="8" borderId="15" xfId="0" applyNumberFormat="1" applyFont="1" applyFill="1" applyBorder="1" applyAlignment="1">
      <alignment horizontal="right" vertical="center" wrapText="1"/>
    </xf>
    <xf numFmtId="164" fontId="19" fillId="8" borderId="12" xfId="0" applyNumberFormat="1" applyFont="1" applyFill="1" applyBorder="1" applyAlignment="1">
      <alignment horizontal="right" vertical="center" wrapText="1"/>
    </xf>
    <xf numFmtId="164" fontId="20" fillId="8" borderId="11" xfId="0" applyNumberFormat="1" applyFont="1" applyFill="1" applyBorder="1" applyAlignment="1">
      <alignment horizontal="right" vertical="center" wrapText="1"/>
    </xf>
    <xf numFmtId="164" fontId="19" fillId="8" borderId="13" xfId="0" applyNumberFormat="1" applyFont="1" applyFill="1" applyBorder="1" applyAlignment="1">
      <alignment horizontal="right" vertical="center" wrapText="1"/>
    </xf>
    <xf numFmtId="164" fontId="19" fillId="8" borderId="14" xfId="0" applyNumberFormat="1" applyFont="1" applyFill="1" applyBorder="1" applyAlignment="1">
      <alignment horizontal="right" vertical="center" wrapText="1"/>
    </xf>
    <xf numFmtId="164" fontId="19" fillId="3" borderId="12" xfId="0" applyNumberFormat="1" applyFont="1" applyFill="1" applyBorder="1" applyAlignment="1">
      <alignment horizontal="right" vertical="center" wrapText="1"/>
    </xf>
    <xf numFmtId="164" fontId="19" fillId="3" borderId="9" xfId="0" applyNumberFormat="1" applyFont="1" applyFill="1" applyBorder="1" applyAlignment="1">
      <alignment horizontal="right" vertical="center" wrapText="1"/>
    </xf>
    <xf numFmtId="0" fontId="3" fillId="7" borderId="9" xfId="0" applyFont="1" applyFill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5" fontId="18" fillId="0" borderId="1" xfId="0" applyNumberFormat="1" applyFont="1" applyBorder="1" applyAlignment="1">
      <alignment horizontal="center"/>
    </xf>
    <xf numFmtId="165" fontId="18" fillId="0" borderId="1" xfId="0" applyNumberFormat="1" applyFont="1" applyBorder="1"/>
    <xf numFmtId="165" fontId="18" fillId="2" borderId="1" xfId="0" applyNumberFormat="1" applyFont="1" applyFill="1" applyBorder="1" applyAlignment="1">
      <alignment vertical="top" wrapText="1"/>
    </xf>
    <xf numFmtId="165" fontId="18" fillId="9" borderId="1" xfId="0" applyNumberFormat="1" applyFont="1" applyFill="1" applyBorder="1" applyAlignment="1">
      <alignment horizontal="center" wrapText="1"/>
    </xf>
    <xf numFmtId="165" fontId="18" fillId="0" borderId="1" xfId="2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164" fontId="9" fillId="0" borderId="16" xfId="0" applyNumberFormat="1" applyFont="1" applyBorder="1" applyAlignment="1">
      <alignment vertical="top" wrapText="1"/>
    </xf>
    <xf numFmtId="164" fontId="9" fillId="0" borderId="9" xfId="0" applyNumberFormat="1" applyFont="1" applyBorder="1" applyAlignment="1">
      <alignment vertical="top" wrapText="1"/>
    </xf>
    <xf numFmtId="0" fontId="8" fillId="8" borderId="9" xfId="0" applyFont="1" applyFill="1" applyBorder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center"/>
    </xf>
    <xf numFmtId="164" fontId="8" fillId="2" borderId="15" xfId="0" applyNumberFormat="1" applyFont="1" applyFill="1" applyBorder="1" applyAlignment="1">
      <alignment vertical="top" wrapText="1"/>
    </xf>
    <xf numFmtId="164" fontId="21" fillId="8" borderId="15" xfId="0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8" fillId="8" borderId="9" xfId="0" applyFont="1" applyFill="1" applyBorder="1" applyAlignment="1">
      <alignment horizontal="center" vertical="top" wrapText="1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vertical="top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D3BAF5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7E8FF-2358-408A-968C-E9C2C6D35CB4}">
  <dimension ref="B2:D32"/>
  <sheetViews>
    <sheetView topLeftCell="A16" workbookViewId="0">
      <selection activeCell="B31" sqref="B31"/>
    </sheetView>
  </sheetViews>
  <sheetFormatPr defaultRowHeight="14.45"/>
  <cols>
    <col min="2" max="2" width="29" customWidth="1"/>
    <col min="3" max="4" width="25.5703125" customWidth="1"/>
  </cols>
  <sheetData>
    <row r="2" spans="2:4">
      <c r="B2" s="4" t="s">
        <v>0</v>
      </c>
      <c r="C2" s="4" t="s">
        <v>1</v>
      </c>
      <c r="D2" s="4" t="s">
        <v>2</v>
      </c>
    </row>
    <row r="3" spans="2:4">
      <c r="B3" s="1" t="s">
        <v>3</v>
      </c>
      <c r="C3" s="1" t="s">
        <v>4</v>
      </c>
      <c r="D3" s="1" t="s">
        <v>5</v>
      </c>
    </row>
    <row r="4" spans="2:4">
      <c r="B4" s="1" t="s">
        <v>6</v>
      </c>
      <c r="C4" s="1" t="s">
        <v>7</v>
      </c>
      <c r="D4" s="1" t="s">
        <v>8</v>
      </c>
    </row>
    <row r="5" spans="2:4">
      <c r="B5" s="1" t="s">
        <v>9</v>
      </c>
      <c r="C5" s="1" t="s">
        <v>10</v>
      </c>
      <c r="D5" s="1" t="s">
        <v>11</v>
      </c>
    </row>
    <row r="6" spans="2:4">
      <c r="B6" s="1" t="s">
        <v>9</v>
      </c>
      <c r="C6" s="1" t="s">
        <v>12</v>
      </c>
      <c r="D6" s="1" t="s">
        <v>13</v>
      </c>
    </row>
    <row r="7" spans="2:4">
      <c r="B7" s="1" t="s">
        <v>9</v>
      </c>
      <c r="C7" s="1" t="s">
        <v>14</v>
      </c>
      <c r="D7" s="1" t="s">
        <v>13</v>
      </c>
    </row>
    <row r="8" spans="2:4">
      <c r="B8" s="1" t="s">
        <v>15</v>
      </c>
      <c r="C8" s="1" t="s">
        <v>16</v>
      </c>
      <c r="D8" s="1" t="s">
        <v>13</v>
      </c>
    </row>
    <row r="9" spans="2:4">
      <c r="B9" s="1" t="s">
        <v>17</v>
      </c>
      <c r="C9" s="1" t="s">
        <v>18</v>
      </c>
      <c r="D9" s="1" t="s">
        <v>19</v>
      </c>
    </row>
    <row r="10" spans="2:4">
      <c r="B10" s="1" t="s">
        <v>20</v>
      </c>
      <c r="C10" s="1" t="s">
        <v>21</v>
      </c>
      <c r="D10" s="1" t="s">
        <v>19</v>
      </c>
    </row>
    <row r="11" spans="2:4">
      <c r="B11" s="1" t="s">
        <v>20</v>
      </c>
      <c r="C11" s="1" t="s">
        <v>22</v>
      </c>
      <c r="D11" s="1" t="s">
        <v>19</v>
      </c>
    </row>
    <row r="12" spans="2:4">
      <c r="B12" s="1" t="s">
        <v>20</v>
      </c>
      <c r="C12" s="1" t="s">
        <v>23</v>
      </c>
      <c r="D12" s="1" t="s">
        <v>11</v>
      </c>
    </row>
    <row r="13" spans="2:4">
      <c r="B13" s="1" t="s">
        <v>24</v>
      </c>
      <c r="C13" s="1" t="s">
        <v>25</v>
      </c>
      <c r="D13" s="1" t="s">
        <v>26</v>
      </c>
    </row>
    <row r="14" spans="2:4">
      <c r="B14" s="1" t="s">
        <v>27</v>
      </c>
      <c r="C14" s="1" t="s">
        <v>28</v>
      </c>
      <c r="D14" s="1" t="s">
        <v>19</v>
      </c>
    </row>
    <row r="15" spans="2:4">
      <c r="B15" s="1" t="s">
        <v>29</v>
      </c>
      <c r="C15" s="1" t="s">
        <v>30</v>
      </c>
      <c r="D15" s="1" t="s">
        <v>11</v>
      </c>
    </row>
    <row r="16" spans="2:4">
      <c r="B16" s="1" t="s">
        <v>29</v>
      </c>
      <c r="C16" s="1" t="s">
        <v>31</v>
      </c>
      <c r="D16" s="1" t="s">
        <v>19</v>
      </c>
    </row>
    <row r="17" spans="2:4">
      <c r="B17" s="3" t="s">
        <v>32</v>
      </c>
      <c r="C17" s="3" t="s">
        <v>33</v>
      </c>
      <c r="D17" s="3" t="s">
        <v>34</v>
      </c>
    </row>
    <row r="18" spans="2:4">
      <c r="B18" s="3" t="s">
        <v>35</v>
      </c>
      <c r="C18" s="3" t="s">
        <v>36</v>
      </c>
      <c r="D18" s="3" t="s">
        <v>37</v>
      </c>
    </row>
    <row r="19" spans="2:4">
      <c r="B19" s="3" t="s">
        <v>32</v>
      </c>
      <c r="C19" s="3" t="s">
        <v>38</v>
      </c>
      <c r="D19" s="3" t="s">
        <v>39</v>
      </c>
    </row>
    <row r="20" spans="2:4">
      <c r="B20" s="3" t="s">
        <v>40</v>
      </c>
      <c r="C20" s="3" t="s">
        <v>41</v>
      </c>
      <c r="D20" s="3"/>
    </row>
    <row r="21" spans="2:4">
      <c r="B21" s="3" t="s">
        <v>42</v>
      </c>
      <c r="C21" s="3" t="s">
        <v>43</v>
      </c>
      <c r="D21" s="3"/>
    </row>
    <row r="22" spans="2:4">
      <c r="B22" s="3" t="s">
        <v>44</v>
      </c>
      <c r="C22" s="3" t="s">
        <v>45</v>
      </c>
      <c r="D22" s="3"/>
    </row>
    <row r="23" spans="2:4">
      <c r="B23" s="3" t="s">
        <v>46</v>
      </c>
      <c r="C23" s="3" t="s">
        <v>47</v>
      </c>
      <c r="D23" s="3"/>
    </row>
    <row r="24" spans="2:4">
      <c r="B24" s="3" t="s">
        <v>48</v>
      </c>
      <c r="C24" s="3" t="s">
        <v>49</v>
      </c>
      <c r="D24" s="3"/>
    </row>
    <row r="25" spans="2:4">
      <c r="B25" s="3" t="s">
        <v>50</v>
      </c>
      <c r="C25" s="3" t="s">
        <v>51</v>
      </c>
      <c r="D25" s="3"/>
    </row>
    <row r="26" spans="2:4">
      <c r="B26" s="3" t="s">
        <v>46</v>
      </c>
      <c r="C26" s="3" t="s">
        <v>52</v>
      </c>
      <c r="D26" s="3"/>
    </row>
    <row r="29" spans="2:4">
      <c r="C29" s="2"/>
      <c r="D29" s="2"/>
    </row>
    <row r="30" spans="2:4">
      <c r="B30" s="19" t="s">
        <v>53</v>
      </c>
    </row>
    <row r="31" spans="2:4">
      <c r="B31" t="s">
        <v>54</v>
      </c>
      <c r="C31" t="s">
        <v>55</v>
      </c>
      <c r="D31" t="s">
        <v>56</v>
      </c>
    </row>
    <row r="32" spans="2:4">
      <c r="B32" t="s">
        <v>57</v>
      </c>
      <c r="C32" t="s">
        <v>58</v>
      </c>
      <c r="D32" t="s">
        <v>59</v>
      </c>
    </row>
  </sheetData>
  <autoFilter ref="B2:D26" xr:uid="{A007E8FF-2358-408A-968C-E9C2C6D35CB4}">
    <sortState xmlns:xlrd2="http://schemas.microsoft.com/office/spreadsheetml/2017/richdata2" ref="B3:D26">
      <sortCondition ref="B2:B2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FB76-0881-4F98-8606-99C0B4BBF192}">
  <dimension ref="B2:I30"/>
  <sheetViews>
    <sheetView topLeftCell="A18" workbookViewId="0">
      <selection activeCell="B21" sqref="B21"/>
    </sheetView>
  </sheetViews>
  <sheetFormatPr defaultColWidth="8.7109375" defaultRowHeight="14.45" outlineLevelRow="1"/>
  <cols>
    <col min="1" max="1" width="8.7109375" style="5"/>
    <col min="2" max="2" width="31.85546875" style="5" customWidth="1"/>
    <col min="3" max="3" width="14.85546875" style="5" customWidth="1"/>
    <col min="4" max="4" width="12" style="5" customWidth="1"/>
    <col min="5" max="5" width="31.5703125" style="5" customWidth="1"/>
    <col min="6" max="6" width="19.140625" style="5" customWidth="1"/>
    <col min="7" max="7" width="43.42578125" style="5" customWidth="1"/>
    <col min="8" max="8" width="19.42578125" style="5" customWidth="1"/>
    <col min="9" max="9" width="17.5703125" style="5" customWidth="1"/>
    <col min="10" max="10" width="13.42578125" style="5" customWidth="1"/>
    <col min="11" max="11" width="12.28515625" style="5" customWidth="1"/>
    <col min="12" max="12" width="14.85546875" style="5" customWidth="1"/>
    <col min="13" max="13" width="13" style="5" customWidth="1"/>
    <col min="14" max="14" width="12.85546875" style="5" customWidth="1"/>
    <col min="15" max="15" width="13.7109375" style="5" customWidth="1"/>
    <col min="16" max="16" width="13" style="5" customWidth="1"/>
    <col min="17" max="17" width="12.85546875" style="5" customWidth="1"/>
    <col min="18" max="16384" width="8.7109375" style="5"/>
  </cols>
  <sheetData>
    <row r="2" spans="2:9">
      <c r="B2" s="5" t="s">
        <v>60</v>
      </c>
    </row>
    <row r="5" spans="2:9" ht="15.95">
      <c r="B5" s="122" t="s">
        <v>61</v>
      </c>
      <c r="C5" s="127"/>
      <c r="D5" s="123"/>
      <c r="E5" s="122" t="s">
        <v>62</v>
      </c>
      <c r="F5" s="123"/>
      <c r="G5" s="124" t="s">
        <v>63</v>
      </c>
      <c r="H5" s="125"/>
      <c r="I5" s="126"/>
    </row>
    <row r="6" spans="2:9" ht="29.1">
      <c r="B6" s="20" t="s">
        <v>64</v>
      </c>
      <c r="C6" s="20" t="s">
        <v>65</v>
      </c>
      <c r="D6" s="7" t="s">
        <v>66</v>
      </c>
      <c r="E6" s="42" t="s">
        <v>67</v>
      </c>
      <c r="F6" s="43" t="s">
        <v>68</v>
      </c>
      <c r="G6" s="6" t="s">
        <v>69</v>
      </c>
      <c r="H6" s="8" t="s">
        <v>70</v>
      </c>
      <c r="I6" s="7" t="s">
        <v>71</v>
      </c>
    </row>
    <row r="7" spans="2:9">
      <c r="B7" s="9" t="s">
        <v>72</v>
      </c>
      <c r="C7" s="9" t="s">
        <v>35</v>
      </c>
      <c r="D7" s="10"/>
      <c r="E7" s="11" t="s">
        <v>73</v>
      </c>
      <c r="F7" s="32" t="s">
        <v>74</v>
      </c>
      <c r="G7" s="31" t="s">
        <v>75</v>
      </c>
      <c r="H7" s="29" t="s">
        <v>76</v>
      </c>
      <c r="I7" s="12"/>
    </row>
    <row r="8" spans="2:9" ht="29.1" outlineLevel="1">
      <c r="B8" s="9"/>
      <c r="C8" s="9"/>
      <c r="D8" s="23"/>
      <c r="E8" s="44" t="s">
        <v>77</v>
      </c>
      <c r="F8" s="29" t="s">
        <v>74</v>
      </c>
      <c r="G8" s="27"/>
      <c r="H8" s="29"/>
      <c r="I8" s="12"/>
    </row>
    <row r="9" spans="2:9" ht="29.1" outlineLevel="1">
      <c r="B9" s="9"/>
      <c r="C9" s="9"/>
      <c r="D9" s="23"/>
      <c r="E9" s="44" t="s">
        <v>78</v>
      </c>
      <c r="F9" s="29" t="s">
        <v>74</v>
      </c>
      <c r="G9" s="27"/>
      <c r="H9" s="29"/>
      <c r="I9" s="12"/>
    </row>
    <row r="10" spans="2:9" outlineLevel="1">
      <c r="B10" s="9"/>
      <c r="C10" s="9"/>
      <c r="D10" s="23"/>
      <c r="E10" s="44"/>
      <c r="F10" s="29"/>
      <c r="G10" s="27"/>
      <c r="H10" s="29"/>
      <c r="I10" s="12"/>
    </row>
    <row r="11" spans="2:9" outlineLevel="1">
      <c r="B11" s="9"/>
      <c r="C11" s="9"/>
      <c r="D11" s="23"/>
      <c r="E11" s="44"/>
      <c r="F11" s="29"/>
      <c r="G11" s="27"/>
      <c r="H11" s="29"/>
      <c r="I11" s="12"/>
    </row>
    <row r="12" spans="2:9" outlineLevel="1">
      <c r="B12" s="9"/>
      <c r="C12" s="9"/>
      <c r="D12" s="23"/>
      <c r="E12" s="44"/>
      <c r="F12" s="29"/>
      <c r="G12" s="27"/>
      <c r="H12" s="29"/>
      <c r="I12" s="12"/>
    </row>
    <row r="13" spans="2:9" outlineLevel="1">
      <c r="B13" s="9"/>
      <c r="C13" s="9"/>
      <c r="D13" s="23"/>
      <c r="E13" s="44"/>
      <c r="F13" s="29"/>
      <c r="G13" s="27"/>
      <c r="H13" s="29"/>
      <c r="I13" s="12"/>
    </row>
    <row r="14" spans="2:9">
      <c r="B14" s="13" t="s">
        <v>79</v>
      </c>
      <c r="C14" s="13" t="s">
        <v>35</v>
      </c>
      <c r="D14" s="24"/>
      <c r="E14" s="28"/>
      <c r="F14" s="30" t="s">
        <v>74</v>
      </c>
      <c r="G14" s="28"/>
      <c r="H14" s="30"/>
      <c r="I14" s="14"/>
    </row>
    <row r="15" spans="2:9" outlineLevel="1">
      <c r="B15" s="13"/>
      <c r="C15" s="13"/>
      <c r="D15" s="24"/>
      <c r="E15" s="28"/>
      <c r="F15" s="30"/>
      <c r="G15" s="28"/>
      <c r="H15" s="30"/>
      <c r="I15" s="14"/>
    </row>
    <row r="16" spans="2:9" outlineLevel="1">
      <c r="B16" s="13"/>
      <c r="C16" s="13"/>
      <c r="D16" s="24"/>
      <c r="E16" s="28"/>
      <c r="F16" s="30"/>
      <c r="G16" s="28"/>
      <c r="H16" s="30"/>
      <c r="I16" s="14"/>
    </row>
    <row r="17" spans="2:9" outlineLevel="1">
      <c r="B17" s="13"/>
      <c r="C17" s="13"/>
      <c r="D17" s="24"/>
      <c r="E17" s="28"/>
      <c r="F17" s="30"/>
      <c r="G17" s="28"/>
      <c r="H17" s="30"/>
      <c r="I17" s="14"/>
    </row>
    <row r="18" spans="2:9" outlineLevel="1">
      <c r="B18" s="13"/>
      <c r="C18" s="13"/>
      <c r="D18" s="24"/>
      <c r="E18" s="28"/>
      <c r="F18" s="30"/>
      <c r="G18" s="28"/>
      <c r="H18" s="30"/>
      <c r="I18" s="14"/>
    </row>
    <row r="19" spans="2:9" outlineLevel="1">
      <c r="B19" s="13"/>
      <c r="C19" s="13"/>
      <c r="D19" s="24"/>
      <c r="E19" s="28"/>
      <c r="F19" s="30"/>
      <c r="G19" s="28"/>
      <c r="H19" s="30"/>
      <c r="I19" s="14"/>
    </row>
    <row r="20" spans="2:9" outlineLevel="1">
      <c r="B20" s="13"/>
      <c r="C20" s="13"/>
      <c r="D20" s="24"/>
      <c r="E20" s="38"/>
      <c r="F20" s="33"/>
      <c r="G20" s="28"/>
      <c r="H20" s="30"/>
      <c r="I20" s="14"/>
    </row>
    <row r="21" spans="2:9" ht="43.5">
      <c r="B21" s="21" t="s">
        <v>80</v>
      </c>
      <c r="C21" s="9" t="s">
        <v>35</v>
      </c>
      <c r="D21" s="25">
        <v>46085</v>
      </c>
      <c r="E21" s="39"/>
      <c r="F21" s="34"/>
      <c r="G21" s="27"/>
      <c r="H21" s="29"/>
      <c r="I21" s="12"/>
    </row>
    <row r="22" spans="2:9" outlineLevel="1">
      <c r="B22" s="9"/>
      <c r="C22" s="9"/>
      <c r="D22" s="23"/>
      <c r="E22" s="40"/>
      <c r="F22" s="35"/>
      <c r="G22" s="27"/>
      <c r="H22" s="29"/>
      <c r="I22" s="12"/>
    </row>
    <row r="23" spans="2:9" outlineLevel="1">
      <c r="B23" s="9"/>
      <c r="C23" s="9"/>
      <c r="D23" s="23"/>
      <c r="E23" s="40"/>
      <c r="F23" s="35"/>
      <c r="G23" s="27"/>
      <c r="H23" s="29"/>
      <c r="I23" s="12"/>
    </row>
    <row r="24" spans="2:9" outlineLevel="1">
      <c r="B24" s="9"/>
      <c r="C24" s="9"/>
      <c r="D24" s="23"/>
      <c r="E24" s="40"/>
      <c r="F24" s="35"/>
      <c r="G24" s="27"/>
      <c r="H24" s="29"/>
      <c r="I24" s="12"/>
    </row>
    <row r="25" spans="2:9" outlineLevel="1">
      <c r="B25" s="9"/>
      <c r="C25" s="9"/>
      <c r="D25" s="23"/>
      <c r="E25" s="40"/>
      <c r="F25" s="35"/>
      <c r="G25" s="27"/>
      <c r="H25" s="29"/>
      <c r="I25" s="12"/>
    </row>
    <row r="26" spans="2:9" ht="29.1">
      <c r="B26" s="22" t="s">
        <v>81</v>
      </c>
      <c r="C26" s="13" t="s">
        <v>35</v>
      </c>
      <c r="D26" s="26">
        <v>46085</v>
      </c>
      <c r="E26" s="41"/>
      <c r="F26" s="36"/>
      <c r="G26" s="28"/>
      <c r="H26" s="30"/>
      <c r="I26" s="14"/>
    </row>
    <row r="27" spans="2:9" outlineLevel="1">
      <c r="B27" s="13"/>
      <c r="C27" s="13"/>
      <c r="D27" s="14"/>
      <c r="E27" s="17"/>
      <c r="F27" s="37"/>
      <c r="G27" s="15"/>
      <c r="H27" s="16"/>
      <c r="I27" s="14"/>
    </row>
    <row r="28" spans="2:9" outlineLevel="1">
      <c r="B28" s="13"/>
      <c r="C28" s="13"/>
      <c r="D28" s="14"/>
      <c r="E28" s="17"/>
      <c r="F28" s="37"/>
      <c r="G28" s="15"/>
      <c r="H28" s="16"/>
      <c r="I28" s="14"/>
    </row>
    <row r="29" spans="2:9" outlineLevel="1">
      <c r="B29" s="13"/>
      <c r="C29" s="13"/>
      <c r="D29" s="14"/>
      <c r="E29" s="17"/>
      <c r="F29" s="37"/>
      <c r="G29" s="15"/>
      <c r="H29" s="16"/>
      <c r="I29" s="14"/>
    </row>
    <row r="30" spans="2:9" outlineLevel="1">
      <c r="B30" s="13"/>
      <c r="C30" s="13"/>
      <c r="D30" s="14"/>
      <c r="E30" s="15"/>
      <c r="F30" s="37"/>
      <c r="G30" s="15"/>
      <c r="H30" s="16"/>
      <c r="I30" s="14"/>
    </row>
  </sheetData>
  <mergeCells count="3">
    <mergeCell ref="E5:F5"/>
    <mergeCell ref="G5:I5"/>
    <mergeCell ref="B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A75EE-2177-41FB-BAD6-4C103DA63733}">
  <dimension ref="A1:Z136"/>
  <sheetViews>
    <sheetView tabSelected="1" workbookViewId="0">
      <pane xSplit="2" ySplit="6" topLeftCell="K7" activePane="bottomRight" state="frozen"/>
      <selection pane="bottomRight" activeCell="D23" sqref="D23"/>
      <selection pane="bottomLeft"/>
      <selection pane="topRight"/>
    </sheetView>
  </sheetViews>
  <sheetFormatPr defaultColWidth="9.140625" defaultRowHeight="15" customHeight="1"/>
  <cols>
    <col min="1" max="1" width="3.7109375" style="45" customWidth="1"/>
    <col min="2" max="2" width="15.5703125" style="45" customWidth="1"/>
    <col min="3" max="4" width="16.7109375" style="45" customWidth="1"/>
    <col min="5" max="5" width="16.7109375" style="62" customWidth="1"/>
    <col min="6" max="6" width="16.7109375" style="45" customWidth="1"/>
    <col min="7" max="7" width="18.7109375" style="45" customWidth="1"/>
    <col min="8" max="8" width="16.7109375" style="45" customWidth="1"/>
    <col min="9" max="9" width="16.7109375" style="62" customWidth="1"/>
    <col min="10" max="14" width="16.7109375" style="45" customWidth="1"/>
    <col min="15" max="15" width="16.7109375" style="62" customWidth="1"/>
    <col min="16" max="16" width="16.7109375" style="64" customWidth="1"/>
    <col min="17" max="19" width="16.7109375" style="62" customWidth="1"/>
    <col min="20" max="20" width="16.7109375" style="64" customWidth="1"/>
    <col min="21" max="21" width="11" style="45" customWidth="1"/>
    <col min="22" max="16384" width="9.140625" style="45"/>
  </cols>
  <sheetData>
    <row r="1" spans="1:26" ht="21">
      <c r="B1" s="92"/>
      <c r="C1" s="92" t="s">
        <v>82</v>
      </c>
      <c r="E1" s="82"/>
      <c r="I1" s="82"/>
      <c r="O1" s="82"/>
      <c r="P1" s="19"/>
      <c r="Q1" s="82"/>
      <c r="R1" s="82"/>
      <c r="S1" s="82"/>
      <c r="T1" s="19"/>
    </row>
    <row r="2" spans="1:26" ht="15.75">
      <c r="B2" s="93"/>
      <c r="C2" s="129">
        <v>46122</v>
      </c>
      <c r="E2" s="82"/>
      <c r="I2" s="82"/>
      <c r="O2" s="82"/>
      <c r="P2" s="19"/>
      <c r="Q2" s="82"/>
      <c r="R2" s="82"/>
      <c r="S2" s="82"/>
      <c r="T2" s="19"/>
    </row>
    <row r="3" spans="1:26" ht="15.75">
      <c r="B3" s="93"/>
      <c r="C3" s="93"/>
      <c r="E3" s="82"/>
      <c r="I3" s="82"/>
      <c r="O3" s="82"/>
      <c r="P3" s="19"/>
      <c r="Q3" s="82"/>
      <c r="R3" s="82"/>
      <c r="S3" s="82"/>
      <c r="T3" s="19"/>
    </row>
    <row r="4" spans="1:26" ht="18.75">
      <c r="B4" s="65"/>
      <c r="C4" s="65" t="s">
        <v>83</v>
      </c>
      <c r="E4" s="82"/>
      <c r="I4" s="82"/>
      <c r="J4" s="114"/>
      <c r="O4" s="82"/>
      <c r="P4" s="19"/>
      <c r="Q4" s="82"/>
      <c r="R4" s="82"/>
      <c r="S4" s="82"/>
      <c r="T4" s="19"/>
    </row>
    <row r="5" spans="1:26">
      <c r="E5" s="113"/>
      <c r="F5" s="46"/>
      <c r="G5" s="46"/>
      <c r="H5" s="46"/>
      <c r="I5" s="113"/>
      <c r="J5" s="46"/>
      <c r="K5" s="46"/>
      <c r="L5" s="46"/>
      <c r="M5" s="46"/>
      <c r="N5" s="46"/>
      <c r="O5" s="82"/>
      <c r="P5" s="19"/>
      <c r="Q5" s="82"/>
      <c r="R5" s="82"/>
      <c r="S5" s="82"/>
      <c r="T5" s="19"/>
    </row>
    <row r="6" spans="1:26" s="64" customFormat="1" ht="57.75" customHeight="1">
      <c r="A6" s="19"/>
      <c r="B6" s="77" t="s">
        <v>84</v>
      </c>
      <c r="C6" s="78" t="s">
        <v>85</v>
      </c>
      <c r="D6" s="67" t="s">
        <v>86</v>
      </c>
      <c r="E6" s="79" t="s">
        <v>87</v>
      </c>
      <c r="F6" s="75" t="s">
        <v>88</v>
      </c>
      <c r="G6" s="69" t="s">
        <v>89</v>
      </c>
      <c r="H6" s="67" t="s">
        <v>90</v>
      </c>
      <c r="I6" s="80" t="s">
        <v>91</v>
      </c>
      <c r="J6" s="81" t="s">
        <v>92</v>
      </c>
      <c r="K6" s="69" t="s">
        <v>93</v>
      </c>
      <c r="L6" s="67" t="s">
        <v>94</v>
      </c>
      <c r="M6" s="67" t="s">
        <v>95</v>
      </c>
      <c r="N6" s="67" t="s">
        <v>96</v>
      </c>
      <c r="O6" s="79" t="s">
        <v>97</v>
      </c>
      <c r="P6" s="75" t="s">
        <v>98</v>
      </c>
      <c r="Q6" s="83" t="s">
        <v>99</v>
      </c>
      <c r="R6" s="84" t="s">
        <v>100</v>
      </c>
      <c r="S6" s="84" t="s">
        <v>101</v>
      </c>
      <c r="T6" s="85" t="s">
        <v>98</v>
      </c>
      <c r="U6" s="86" t="s">
        <v>102</v>
      </c>
      <c r="V6" s="130" t="s">
        <v>103</v>
      </c>
      <c r="W6" s="19"/>
      <c r="X6" s="19"/>
      <c r="Y6" s="19"/>
      <c r="Z6" s="19"/>
    </row>
    <row r="7" spans="1:26">
      <c r="B7" s="70" t="s">
        <v>104</v>
      </c>
      <c r="C7" s="74">
        <v>1516477</v>
      </c>
      <c r="D7" s="59">
        <v>301523</v>
      </c>
      <c r="E7" s="72">
        <f t="shared" ref="E7:E38" si="0">SUM(C7:D7)</f>
        <v>1818000</v>
      </c>
      <c r="F7" s="73">
        <v>556851</v>
      </c>
      <c r="G7" s="108">
        <v>175398</v>
      </c>
      <c r="H7" s="109">
        <v>11800</v>
      </c>
      <c r="I7" s="63">
        <f t="shared" ref="I7:I38" si="1">SUM(G7:H7)</f>
        <v>187198</v>
      </c>
      <c r="J7" s="71"/>
      <c r="K7" s="68"/>
      <c r="L7" s="59">
        <v>484929</v>
      </c>
      <c r="M7" s="59">
        <v>1420076</v>
      </c>
      <c r="N7" s="59">
        <v>918434</v>
      </c>
      <c r="O7" s="72">
        <f t="shared" ref="O7:O38" si="2">SUM(K7:N7)</f>
        <v>2823439</v>
      </c>
      <c r="P7" s="76">
        <f t="shared" ref="P7:P38" si="3">+E7+F7+I7+J7+O7</f>
        <v>5385488</v>
      </c>
      <c r="Q7" s="87">
        <f>+C7+F7+K7+L7+N7</f>
        <v>3476691</v>
      </c>
      <c r="R7" s="88">
        <f>+D7+G7++H7+J7</f>
        <v>488721</v>
      </c>
      <c r="S7" s="88">
        <f t="shared" ref="S7:S38" si="4">+M7</f>
        <v>1420076</v>
      </c>
      <c r="T7" s="89">
        <f t="shared" ref="T7:T38" si="5">SUM(Q7:S7)</f>
        <v>5385488</v>
      </c>
      <c r="U7" s="66">
        <f t="shared" ref="U7:U38" si="6">+P7-T7</f>
        <v>0</v>
      </c>
      <c r="V7" s="91">
        <v>6</v>
      </c>
    </row>
    <row r="8" spans="1:26">
      <c r="B8" s="70" t="s">
        <v>105</v>
      </c>
      <c r="C8" s="74"/>
      <c r="D8" s="59"/>
      <c r="E8" s="72">
        <f t="shared" si="0"/>
        <v>0</v>
      </c>
      <c r="F8" s="73"/>
      <c r="G8" s="109">
        <v>77001</v>
      </c>
      <c r="H8" s="109">
        <v>3000</v>
      </c>
      <c r="I8" s="63">
        <f t="shared" si="1"/>
        <v>80001</v>
      </c>
      <c r="J8" s="71"/>
      <c r="K8" s="68"/>
      <c r="L8" s="59"/>
      <c r="M8" s="59"/>
      <c r="N8" s="59"/>
      <c r="O8" s="72">
        <f t="shared" si="2"/>
        <v>0</v>
      </c>
      <c r="P8" s="76">
        <f t="shared" si="3"/>
        <v>80001</v>
      </c>
      <c r="Q8" s="87">
        <f t="shared" ref="Q8:Q67" si="7">+C8+F8+K8+L8+N8</f>
        <v>0</v>
      </c>
      <c r="R8" s="88">
        <f t="shared" ref="R8:R67" si="8">+D8+G8++H8+J8</f>
        <v>80001</v>
      </c>
      <c r="S8" s="88">
        <f t="shared" si="4"/>
        <v>0</v>
      </c>
      <c r="T8" s="89">
        <f t="shared" si="5"/>
        <v>80001</v>
      </c>
      <c r="U8" s="66">
        <f t="shared" si="6"/>
        <v>0</v>
      </c>
      <c r="V8" s="91">
        <v>1</v>
      </c>
    </row>
    <row r="9" spans="1:26">
      <c r="B9" s="70" t="s">
        <v>106</v>
      </c>
      <c r="C9" s="74"/>
      <c r="D9" s="59"/>
      <c r="E9" s="72">
        <f t="shared" si="0"/>
        <v>0</v>
      </c>
      <c r="F9" s="73"/>
      <c r="G9" s="109">
        <v>77016</v>
      </c>
      <c r="H9" s="109">
        <v>3000</v>
      </c>
      <c r="I9" s="63">
        <f t="shared" si="1"/>
        <v>80016</v>
      </c>
      <c r="J9" s="71"/>
      <c r="K9" s="68"/>
      <c r="L9" s="59">
        <v>328988</v>
      </c>
      <c r="M9" s="59"/>
      <c r="N9" s="59">
        <v>418206</v>
      </c>
      <c r="O9" s="72">
        <f t="shared" si="2"/>
        <v>747194</v>
      </c>
      <c r="P9" s="76">
        <f t="shared" si="3"/>
        <v>827210</v>
      </c>
      <c r="Q9" s="87">
        <f t="shared" si="7"/>
        <v>747194</v>
      </c>
      <c r="R9" s="88">
        <f t="shared" si="8"/>
        <v>80016</v>
      </c>
      <c r="S9" s="88">
        <f t="shared" si="4"/>
        <v>0</v>
      </c>
      <c r="T9" s="89">
        <f t="shared" si="5"/>
        <v>827210</v>
      </c>
      <c r="U9" s="66">
        <f t="shared" si="6"/>
        <v>0</v>
      </c>
      <c r="V9" s="91">
        <v>3</v>
      </c>
    </row>
    <row r="10" spans="1:26">
      <c r="B10" s="70" t="s">
        <v>107</v>
      </c>
      <c r="C10" s="74"/>
      <c r="D10" s="59"/>
      <c r="E10" s="72">
        <f t="shared" si="0"/>
        <v>0</v>
      </c>
      <c r="F10" s="73"/>
      <c r="G10" s="109">
        <v>102089</v>
      </c>
      <c r="H10" s="108">
        <v>3000</v>
      </c>
      <c r="I10" s="63">
        <f t="shared" si="1"/>
        <v>105089</v>
      </c>
      <c r="J10" s="71"/>
      <c r="K10" s="68"/>
      <c r="L10" s="59"/>
      <c r="M10" s="59"/>
      <c r="N10" s="59">
        <v>413713</v>
      </c>
      <c r="O10" s="72">
        <f t="shared" si="2"/>
        <v>413713</v>
      </c>
      <c r="P10" s="76">
        <f t="shared" si="3"/>
        <v>518802</v>
      </c>
      <c r="Q10" s="87">
        <f t="shared" si="7"/>
        <v>413713</v>
      </c>
      <c r="R10" s="88">
        <f t="shared" si="8"/>
        <v>105089</v>
      </c>
      <c r="S10" s="88">
        <f t="shared" si="4"/>
        <v>0</v>
      </c>
      <c r="T10" s="89">
        <f t="shared" si="5"/>
        <v>518802</v>
      </c>
      <c r="U10" s="66">
        <f t="shared" si="6"/>
        <v>0</v>
      </c>
      <c r="V10" s="91">
        <v>2</v>
      </c>
    </row>
    <row r="11" spans="1:26">
      <c r="B11" s="70" t="s">
        <v>108</v>
      </c>
      <c r="C11" s="74"/>
      <c r="D11" s="59"/>
      <c r="E11" s="72">
        <f t="shared" si="0"/>
        <v>0</v>
      </c>
      <c r="F11" s="73"/>
      <c r="G11" s="109">
        <v>123080</v>
      </c>
      <c r="H11" s="109">
        <v>3000</v>
      </c>
      <c r="I11" s="63">
        <f t="shared" si="1"/>
        <v>126080</v>
      </c>
      <c r="J11" s="71"/>
      <c r="K11" s="68"/>
      <c r="L11" s="59"/>
      <c r="M11" s="59">
        <v>926574</v>
      </c>
      <c r="N11" s="59">
        <v>562486</v>
      </c>
      <c r="O11" s="72">
        <f t="shared" si="2"/>
        <v>1489060</v>
      </c>
      <c r="P11" s="76">
        <f t="shared" si="3"/>
        <v>1615140</v>
      </c>
      <c r="Q11" s="87">
        <f t="shared" si="7"/>
        <v>562486</v>
      </c>
      <c r="R11" s="88">
        <f t="shared" si="8"/>
        <v>126080</v>
      </c>
      <c r="S11" s="88">
        <f t="shared" si="4"/>
        <v>926574</v>
      </c>
      <c r="T11" s="89">
        <f t="shared" si="5"/>
        <v>1615140</v>
      </c>
      <c r="U11" s="66">
        <f t="shared" si="6"/>
        <v>0</v>
      </c>
      <c r="V11" s="91">
        <v>3</v>
      </c>
    </row>
    <row r="12" spans="1:26">
      <c r="B12" s="70" t="s">
        <v>109</v>
      </c>
      <c r="C12" s="74"/>
      <c r="D12" s="59"/>
      <c r="E12" s="72">
        <f t="shared" si="0"/>
        <v>0</v>
      </c>
      <c r="F12" s="73"/>
      <c r="G12" s="109">
        <v>77021</v>
      </c>
      <c r="H12" s="109">
        <v>3000</v>
      </c>
      <c r="I12" s="63">
        <f t="shared" si="1"/>
        <v>80021</v>
      </c>
      <c r="J12" s="71"/>
      <c r="K12" s="68"/>
      <c r="L12" s="59"/>
      <c r="M12" s="59"/>
      <c r="N12" s="59">
        <v>426765</v>
      </c>
      <c r="O12" s="72">
        <f t="shared" si="2"/>
        <v>426765</v>
      </c>
      <c r="P12" s="76">
        <f t="shared" si="3"/>
        <v>506786</v>
      </c>
      <c r="Q12" s="87">
        <f t="shared" si="7"/>
        <v>426765</v>
      </c>
      <c r="R12" s="88">
        <f t="shared" si="8"/>
        <v>80021</v>
      </c>
      <c r="S12" s="88">
        <f t="shared" si="4"/>
        <v>0</v>
      </c>
      <c r="T12" s="89">
        <f t="shared" si="5"/>
        <v>506786</v>
      </c>
      <c r="U12" s="66">
        <f t="shared" si="6"/>
        <v>0</v>
      </c>
      <c r="V12" s="91">
        <v>2</v>
      </c>
    </row>
    <row r="13" spans="1:26">
      <c r="B13" s="70" t="s">
        <v>110</v>
      </c>
      <c r="C13" s="74"/>
      <c r="D13" s="59"/>
      <c r="E13" s="72">
        <f t="shared" si="0"/>
        <v>0</v>
      </c>
      <c r="F13" s="73"/>
      <c r="G13" s="109">
        <v>77015</v>
      </c>
      <c r="H13" s="109">
        <v>3000</v>
      </c>
      <c r="I13" s="63">
        <f t="shared" si="1"/>
        <v>80015</v>
      </c>
      <c r="J13" s="71"/>
      <c r="K13" s="68"/>
      <c r="L13" s="59"/>
      <c r="M13" s="59"/>
      <c r="N13" s="59">
        <v>423455</v>
      </c>
      <c r="O13" s="72">
        <f t="shared" si="2"/>
        <v>423455</v>
      </c>
      <c r="P13" s="76">
        <f t="shared" si="3"/>
        <v>503470</v>
      </c>
      <c r="Q13" s="87">
        <f t="shared" si="7"/>
        <v>423455</v>
      </c>
      <c r="R13" s="88">
        <f t="shared" si="8"/>
        <v>80015</v>
      </c>
      <c r="S13" s="88">
        <f t="shared" si="4"/>
        <v>0</v>
      </c>
      <c r="T13" s="89">
        <f t="shared" si="5"/>
        <v>503470</v>
      </c>
      <c r="U13" s="66">
        <f t="shared" si="6"/>
        <v>0</v>
      </c>
      <c r="V13" s="91">
        <v>2</v>
      </c>
    </row>
    <row r="14" spans="1:26">
      <c r="B14" s="70" t="s">
        <v>111</v>
      </c>
      <c r="C14" s="74">
        <v>1621477</v>
      </c>
      <c r="D14" s="59">
        <v>301523</v>
      </c>
      <c r="E14" s="72">
        <f t="shared" si="0"/>
        <v>1923000</v>
      </c>
      <c r="F14" s="73">
        <v>581787</v>
      </c>
      <c r="G14" s="109">
        <v>150010</v>
      </c>
      <c r="H14" s="108">
        <v>6241</v>
      </c>
      <c r="I14" s="63">
        <f t="shared" si="1"/>
        <v>156251</v>
      </c>
      <c r="J14" s="71">
        <v>239156</v>
      </c>
      <c r="K14" s="68"/>
      <c r="L14" s="59"/>
      <c r="M14" s="59">
        <v>1528145</v>
      </c>
      <c r="N14" s="59">
        <v>708043</v>
      </c>
      <c r="O14" s="72">
        <f t="shared" si="2"/>
        <v>2236188</v>
      </c>
      <c r="P14" s="76">
        <f t="shared" si="3"/>
        <v>5136382</v>
      </c>
      <c r="Q14" s="87">
        <f t="shared" si="7"/>
        <v>2911307</v>
      </c>
      <c r="R14" s="88">
        <f t="shared" si="8"/>
        <v>696930</v>
      </c>
      <c r="S14" s="88">
        <f t="shared" si="4"/>
        <v>1528145</v>
      </c>
      <c r="T14" s="89">
        <f t="shared" si="5"/>
        <v>5136382</v>
      </c>
      <c r="U14" s="66">
        <f t="shared" si="6"/>
        <v>0</v>
      </c>
      <c r="V14" s="91">
        <v>6</v>
      </c>
    </row>
    <row r="15" spans="1:26">
      <c r="B15" s="70" t="s">
        <v>112</v>
      </c>
      <c r="C15" s="74"/>
      <c r="D15" s="59"/>
      <c r="E15" s="72">
        <f t="shared" si="0"/>
        <v>0</v>
      </c>
      <c r="F15" s="73"/>
      <c r="G15" s="108">
        <v>77018</v>
      </c>
      <c r="H15" s="109">
        <v>3000</v>
      </c>
      <c r="I15" s="63">
        <f t="shared" si="1"/>
        <v>80018</v>
      </c>
      <c r="J15" s="71"/>
      <c r="K15" s="68"/>
      <c r="L15" s="59"/>
      <c r="M15" s="59"/>
      <c r="N15" s="59">
        <v>421043</v>
      </c>
      <c r="O15" s="72">
        <f t="shared" si="2"/>
        <v>421043</v>
      </c>
      <c r="P15" s="76">
        <f t="shared" si="3"/>
        <v>501061</v>
      </c>
      <c r="Q15" s="87">
        <f t="shared" si="7"/>
        <v>421043</v>
      </c>
      <c r="R15" s="88">
        <f t="shared" si="8"/>
        <v>80018</v>
      </c>
      <c r="S15" s="88">
        <f t="shared" si="4"/>
        <v>0</v>
      </c>
      <c r="T15" s="89">
        <f t="shared" si="5"/>
        <v>501061</v>
      </c>
      <c r="U15" s="66">
        <f t="shared" si="6"/>
        <v>0</v>
      </c>
      <c r="V15" s="91">
        <v>2</v>
      </c>
    </row>
    <row r="16" spans="1:26">
      <c r="B16" s="70" t="s">
        <v>113</v>
      </c>
      <c r="C16" s="74"/>
      <c r="D16" s="59"/>
      <c r="E16" s="72">
        <f t="shared" si="0"/>
        <v>0</v>
      </c>
      <c r="F16" s="73"/>
      <c r="G16" s="109">
        <v>102097</v>
      </c>
      <c r="H16" s="109">
        <v>3000</v>
      </c>
      <c r="I16" s="63">
        <f t="shared" si="1"/>
        <v>105097</v>
      </c>
      <c r="J16" s="71"/>
      <c r="K16" s="68"/>
      <c r="L16" s="59"/>
      <c r="M16" s="59"/>
      <c r="N16" s="59">
        <v>469799</v>
      </c>
      <c r="O16" s="72">
        <f t="shared" si="2"/>
        <v>469799</v>
      </c>
      <c r="P16" s="76">
        <f t="shared" si="3"/>
        <v>574896</v>
      </c>
      <c r="Q16" s="87">
        <f t="shared" si="7"/>
        <v>469799</v>
      </c>
      <c r="R16" s="88">
        <f t="shared" si="8"/>
        <v>105097</v>
      </c>
      <c r="S16" s="88">
        <f t="shared" si="4"/>
        <v>0</v>
      </c>
      <c r="T16" s="89">
        <f t="shared" si="5"/>
        <v>574896</v>
      </c>
      <c r="U16" s="66">
        <f t="shared" si="6"/>
        <v>0</v>
      </c>
      <c r="V16" s="91">
        <v>2</v>
      </c>
    </row>
    <row r="17" spans="2:22">
      <c r="B17" s="70" t="s">
        <v>114</v>
      </c>
      <c r="C17" s="74">
        <v>753373</v>
      </c>
      <c r="D17" s="59">
        <v>150627</v>
      </c>
      <c r="E17" s="72">
        <f t="shared" si="0"/>
        <v>904000</v>
      </c>
      <c r="F17" s="73">
        <v>595644</v>
      </c>
      <c r="G17" s="109">
        <v>422226</v>
      </c>
      <c r="H17" s="108">
        <v>7372</v>
      </c>
      <c r="I17" s="63">
        <f t="shared" si="1"/>
        <v>429598</v>
      </c>
      <c r="J17" s="71"/>
      <c r="K17" s="68"/>
      <c r="L17" s="59"/>
      <c r="M17" s="59">
        <v>1051966</v>
      </c>
      <c r="N17" s="59">
        <v>1726516</v>
      </c>
      <c r="O17" s="72">
        <f t="shared" si="2"/>
        <v>2778482</v>
      </c>
      <c r="P17" s="76">
        <f t="shared" si="3"/>
        <v>4707724</v>
      </c>
      <c r="Q17" s="87">
        <f t="shared" si="7"/>
        <v>3075533</v>
      </c>
      <c r="R17" s="88">
        <f t="shared" si="8"/>
        <v>580225</v>
      </c>
      <c r="S17" s="88">
        <f t="shared" si="4"/>
        <v>1051966</v>
      </c>
      <c r="T17" s="89">
        <f t="shared" si="5"/>
        <v>4707724</v>
      </c>
      <c r="U17" s="66">
        <f t="shared" si="6"/>
        <v>0</v>
      </c>
      <c r="V17" s="91">
        <v>5</v>
      </c>
    </row>
    <row r="18" spans="2:22">
      <c r="B18" s="70" t="s">
        <v>115</v>
      </c>
      <c r="C18" s="74"/>
      <c r="D18" s="59"/>
      <c r="E18" s="72">
        <f t="shared" si="0"/>
        <v>0</v>
      </c>
      <c r="F18" s="73"/>
      <c r="G18" s="109">
        <v>77023</v>
      </c>
      <c r="H18" s="109">
        <v>3000</v>
      </c>
      <c r="I18" s="63">
        <f t="shared" si="1"/>
        <v>80023</v>
      </c>
      <c r="J18" s="71"/>
      <c r="K18" s="68"/>
      <c r="L18" s="59"/>
      <c r="M18" s="59"/>
      <c r="N18" s="59">
        <v>430738</v>
      </c>
      <c r="O18" s="72">
        <f t="shared" si="2"/>
        <v>430738</v>
      </c>
      <c r="P18" s="76">
        <f t="shared" si="3"/>
        <v>510761</v>
      </c>
      <c r="Q18" s="87">
        <f t="shared" si="7"/>
        <v>430738</v>
      </c>
      <c r="R18" s="88">
        <f t="shared" si="8"/>
        <v>80023</v>
      </c>
      <c r="S18" s="88">
        <f t="shared" si="4"/>
        <v>0</v>
      </c>
      <c r="T18" s="89">
        <f t="shared" si="5"/>
        <v>510761</v>
      </c>
      <c r="U18" s="66">
        <f t="shared" si="6"/>
        <v>0</v>
      </c>
      <c r="V18" s="91">
        <v>2</v>
      </c>
    </row>
    <row r="19" spans="2:22">
      <c r="B19" s="70" t="s">
        <v>40</v>
      </c>
      <c r="C19" s="74"/>
      <c r="D19" s="59"/>
      <c r="E19" s="72">
        <f t="shared" si="0"/>
        <v>0</v>
      </c>
      <c r="F19" s="73"/>
      <c r="G19" s="109">
        <v>82756</v>
      </c>
      <c r="H19" s="109">
        <v>3000</v>
      </c>
      <c r="I19" s="63">
        <f t="shared" si="1"/>
        <v>85756</v>
      </c>
      <c r="J19" s="71"/>
      <c r="K19" s="68"/>
      <c r="L19" s="59"/>
      <c r="M19" s="59">
        <v>1348325</v>
      </c>
      <c r="N19" s="59">
        <v>474717</v>
      </c>
      <c r="O19" s="72">
        <f t="shared" si="2"/>
        <v>1823042</v>
      </c>
      <c r="P19" s="76">
        <f t="shared" si="3"/>
        <v>1908798</v>
      </c>
      <c r="Q19" s="87">
        <f t="shared" si="7"/>
        <v>474717</v>
      </c>
      <c r="R19" s="88">
        <f t="shared" si="8"/>
        <v>85756</v>
      </c>
      <c r="S19" s="88">
        <f t="shared" si="4"/>
        <v>1348325</v>
      </c>
      <c r="T19" s="89">
        <f t="shared" si="5"/>
        <v>1908798</v>
      </c>
      <c r="U19" s="66">
        <f t="shared" si="6"/>
        <v>0</v>
      </c>
      <c r="V19" s="91">
        <v>3</v>
      </c>
    </row>
    <row r="20" spans="2:22">
      <c r="B20" s="70" t="s">
        <v>116</v>
      </c>
      <c r="C20" s="74"/>
      <c r="D20" s="59"/>
      <c r="E20" s="72">
        <f t="shared" si="0"/>
        <v>0</v>
      </c>
      <c r="F20" s="73"/>
      <c r="G20" s="109">
        <v>129784</v>
      </c>
      <c r="H20" s="108">
        <v>3000</v>
      </c>
      <c r="I20" s="63">
        <f t="shared" si="1"/>
        <v>132784</v>
      </c>
      <c r="J20" s="71"/>
      <c r="K20" s="68"/>
      <c r="L20" s="59"/>
      <c r="M20" s="59"/>
      <c r="N20" s="59"/>
      <c r="O20" s="72">
        <f t="shared" si="2"/>
        <v>0</v>
      </c>
      <c r="P20" s="76">
        <f t="shared" si="3"/>
        <v>132784</v>
      </c>
      <c r="Q20" s="87">
        <f t="shared" si="7"/>
        <v>0</v>
      </c>
      <c r="R20" s="88">
        <f t="shared" si="8"/>
        <v>132784</v>
      </c>
      <c r="S20" s="88">
        <f t="shared" si="4"/>
        <v>0</v>
      </c>
      <c r="T20" s="89">
        <f t="shared" si="5"/>
        <v>132784</v>
      </c>
      <c r="U20" s="66">
        <f t="shared" si="6"/>
        <v>0</v>
      </c>
      <c r="V20" s="91">
        <v>1</v>
      </c>
    </row>
    <row r="21" spans="2:22">
      <c r="B21" s="70" t="s">
        <v>117</v>
      </c>
      <c r="C21" s="74"/>
      <c r="D21" s="59"/>
      <c r="E21" s="72">
        <f t="shared" si="0"/>
        <v>0</v>
      </c>
      <c r="F21" s="73"/>
      <c r="G21" s="110">
        <v>77010</v>
      </c>
      <c r="H21" s="108">
        <v>3000</v>
      </c>
      <c r="I21" s="63">
        <f t="shared" si="1"/>
        <v>80010</v>
      </c>
      <c r="J21" s="71"/>
      <c r="K21" s="68"/>
      <c r="L21" s="59"/>
      <c r="M21" s="59"/>
      <c r="N21" s="59">
        <v>412058</v>
      </c>
      <c r="O21" s="72">
        <f t="shared" si="2"/>
        <v>412058</v>
      </c>
      <c r="P21" s="76">
        <f t="shared" si="3"/>
        <v>492068</v>
      </c>
      <c r="Q21" s="87">
        <f t="shared" si="7"/>
        <v>412058</v>
      </c>
      <c r="R21" s="88">
        <f t="shared" si="8"/>
        <v>80010</v>
      </c>
      <c r="S21" s="88">
        <f t="shared" si="4"/>
        <v>0</v>
      </c>
      <c r="T21" s="89">
        <f t="shared" si="5"/>
        <v>492068</v>
      </c>
      <c r="U21" s="66">
        <f t="shared" si="6"/>
        <v>0</v>
      </c>
      <c r="V21" s="91">
        <v>2</v>
      </c>
    </row>
    <row r="22" spans="2:22">
      <c r="B22" s="70" t="s">
        <v>42</v>
      </c>
      <c r="C22" s="74">
        <v>753373</v>
      </c>
      <c r="D22" s="59">
        <v>150627</v>
      </c>
      <c r="E22" s="72">
        <f t="shared" si="0"/>
        <v>904000</v>
      </c>
      <c r="F22" s="73"/>
      <c r="G22" s="109">
        <v>177055</v>
      </c>
      <c r="H22" s="108">
        <v>6869</v>
      </c>
      <c r="I22" s="63">
        <f t="shared" si="1"/>
        <v>183924</v>
      </c>
      <c r="J22" s="71"/>
      <c r="K22" s="68"/>
      <c r="L22" s="59">
        <v>476209</v>
      </c>
      <c r="M22" s="59">
        <v>1174479</v>
      </c>
      <c r="N22" s="59">
        <v>1492197</v>
      </c>
      <c r="O22" s="72">
        <f t="shared" si="2"/>
        <v>3142885</v>
      </c>
      <c r="P22" s="76">
        <f t="shared" si="3"/>
        <v>4230809</v>
      </c>
      <c r="Q22" s="87">
        <f t="shared" si="7"/>
        <v>2721779</v>
      </c>
      <c r="R22" s="88">
        <f t="shared" si="8"/>
        <v>334551</v>
      </c>
      <c r="S22" s="88">
        <f t="shared" si="4"/>
        <v>1174479</v>
      </c>
      <c r="T22" s="89">
        <f t="shared" si="5"/>
        <v>4230809</v>
      </c>
      <c r="U22" s="66">
        <f t="shared" si="6"/>
        <v>0</v>
      </c>
      <c r="V22" s="91">
        <v>5</v>
      </c>
    </row>
    <row r="23" spans="2:22">
      <c r="B23" s="70" t="s">
        <v>118</v>
      </c>
      <c r="C23" s="74"/>
      <c r="D23" s="59"/>
      <c r="E23" s="72">
        <f t="shared" si="0"/>
        <v>0</v>
      </c>
      <c r="F23" s="73"/>
      <c r="G23" s="109">
        <v>111238</v>
      </c>
      <c r="H23" s="108">
        <v>3000</v>
      </c>
      <c r="I23" s="63">
        <f t="shared" si="1"/>
        <v>114238</v>
      </c>
      <c r="J23" s="71"/>
      <c r="K23" s="68"/>
      <c r="L23" s="59"/>
      <c r="M23" s="59"/>
      <c r="N23" s="59">
        <v>573694</v>
      </c>
      <c r="O23" s="72">
        <f t="shared" si="2"/>
        <v>573694</v>
      </c>
      <c r="P23" s="76">
        <f t="shared" si="3"/>
        <v>687932</v>
      </c>
      <c r="Q23" s="87">
        <f t="shared" si="7"/>
        <v>573694</v>
      </c>
      <c r="R23" s="88">
        <f t="shared" si="8"/>
        <v>114238</v>
      </c>
      <c r="S23" s="88">
        <f t="shared" si="4"/>
        <v>0</v>
      </c>
      <c r="T23" s="89">
        <f t="shared" si="5"/>
        <v>687932</v>
      </c>
      <c r="U23" s="66">
        <f t="shared" si="6"/>
        <v>0</v>
      </c>
      <c r="V23" s="91">
        <v>2</v>
      </c>
    </row>
    <row r="24" spans="2:22">
      <c r="B24" s="70" t="s">
        <v>119</v>
      </c>
      <c r="C24" s="74"/>
      <c r="D24" s="59"/>
      <c r="E24" s="72">
        <f t="shared" si="0"/>
        <v>0</v>
      </c>
      <c r="F24" s="73"/>
      <c r="G24" s="109">
        <v>102045</v>
      </c>
      <c r="H24" s="108">
        <v>3000</v>
      </c>
      <c r="I24" s="63">
        <f t="shared" si="1"/>
        <v>105045</v>
      </c>
      <c r="J24" s="71"/>
      <c r="K24" s="68"/>
      <c r="L24" s="59"/>
      <c r="M24" s="59"/>
      <c r="N24" s="59">
        <v>470413</v>
      </c>
      <c r="O24" s="72">
        <f t="shared" si="2"/>
        <v>470413</v>
      </c>
      <c r="P24" s="76">
        <f t="shared" si="3"/>
        <v>575458</v>
      </c>
      <c r="Q24" s="87">
        <f t="shared" si="7"/>
        <v>470413</v>
      </c>
      <c r="R24" s="88">
        <f t="shared" si="8"/>
        <v>105045</v>
      </c>
      <c r="S24" s="88">
        <f t="shared" si="4"/>
        <v>0</v>
      </c>
      <c r="T24" s="89">
        <f t="shared" si="5"/>
        <v>575458</v>
      </c>
      <c r="U24" s="66">
        <f t="shared" si="6"/>
        <v>0</v>
      </c>
      <c r="V24" s="91">
        <v>2</v>
      </c>
    </row>
    <row r="25" spans="2:22">
      <c r="B25" s="70" t="s">
        <v>44</v>
      </c>
      <c r="C25" s="74"/>
      <c r="D25" s="59"/>
      <c r="E25" s="72">
        <f t="shared" si="0"/>
        <v>0</v>
      </c>
      <c r="F25" s="73"/>
      <c r="G25" s="109">
        <v>77016</v>
      </c>
      <c r="H25" s="108">
        <v>3000</v>
      </c>
      <c r="I25" s="63">
        <f t="shared" si="1"/>
        <v>80016</v>
      </c>
      <c r="J25" s="71"/>
      <c r="K25" s="68"/>
      <c r="L25" s="59"/>
      <c r="M25" s="59"/>
      <c r="N25" s="59">
        <v>418395</v>
      </c>
      <c r="O25" s="72">
        <f t="shared" si="2"/>
        <v>418395</v>
      </c>
      <c r="P25" s="76">
        <f t="shared" si="3"/>
        <v>498411</v>
      </c>
      <c r="Q25" s="87">
        <f t="shared" si="7"/>
        <v>418395</v>
      </c>
      <c r="R25" s="88">
        <f t="shared" si="8"/>
        <v>80016</v>
      </c>
      <c r="S25" s="88">
        <f t="shared" si="4"/>
        <v>0</v>
      </c>
      <c r="T25" s="89">
        <f t="shared" si="5"/>
        <v>498411</v>
      </c>
      <c r="U25" s="66">
        <f t="shared" si="6"/>
        <v>0</v>
      </c>
      <c r="V25" s="91">
        <v>2</v>
      </c>
    </row>
    <row r="26" spans="2:22">
      <c r="B26" s="70" t="s">
        <v>120</v>
      </c>
      <c r="C26" s="74">
        <v>1753373</v>
      </c>
      <c r="D26" s="59">
        <v>150627</v>
      </c>
      <c r="E26" s="72">
        <f t="shared" si="0"/>
        <v>1904000</v>
      </c>
      <c r="F26" s="73"/>
      <c r="G26" s="108">
        <v>169956</v>
      </c>
      <c r="H26" s="108">
        <v>4387</v>
      </c>
      <c r="I26" s="63">
        <f t="shared" si="1"/>
        <v>174343</v>
      </c>
      <c r="J26" s="71"/>
      <c r="K26" s="68">
        <v>757563</v>
      </c>
      <c r="L26" s="59"/>
      <c r="M26" s="59"/>
      <c r="N26" s="59">
        <v>749658</v>
      </c>
      <c r="O26" s="72">
        <f t="shared" si="2"/>
        <v>1507221</v>
      </c>
      <c r="P26" s="76">
        <f t="shared" si="3"/>
        <v>3585564</v>
      </c>
      <c r="Q26" s="87">
        <f t="shared" si="7"/>
        <v>3260594</v>
      </c>
      <c r="R26" s="88">
        <f t="shared" si="8"/>
        <v>324970</v>
      </c>
      <c r="S26" s="88">
        <f t="shared" si="4"/>
        <v>0</v>
      </c>
      <c r="T26" s="89">
        <f t="shared" si="5"/>
        <v>3585564</v>
      </c>
      <c r="U26" s="66">
        <f t="shared" si="6"/>
        <v>0</v>
      </c>
      <c r="V26" s="91">
        <v>4</v>
      </c>
    </row>
    <row r="27" spans="2:22">
      <c r="B27" s="70" t="s">
        <v>46</v>
      </c>
      <c r="C27" s="74">
        <v>4621595</v>
      </c>
      <c r="D27" s="59">
        <v>902405</v>
      </c>
      <c r="E27" s="72">
        <f t="shared" si="0"/>
        <v>5524000</v>
      </c>
      <c r="F27" s="73">
        <v>1406286</v>
      </c>
      <c r="G27" s="109">
        <v>674577</v>
      </c>
      <c r="H27" s="108">
        <v>67390</v>
      </c>
      <c r="I27" s="63">
        <f t="shared" si="1"/>
        <v>741967</v>
      </c>
      <c r="J27" s="71"/>
      <c r="K27" s="68"/>
      <c r="L27" s="59">
        <v>600000</v>
      </c>
      <c r="M27" s="59">
        <v>2492237</v>
      </c>
      <c r="N27" s="59">
        <v>6388878</v>
      </c>
      <c r="O27" s="72">
        <f t="shared" si="2"/>
        <v>9481115</v>
      </c>
      <c r="P27" s="76">
        <f t="shared" si="3"/>
        <v>17153368</v>
      </c>
      <c r="Q27" s="87">
        <f t="shared" si="7"/>
        <v>13016759</v>
      </c>
      <c r="R27" s="88">
        <f t="shared" si="8"/>
        <v>1644372</v>
      </c>
      <c r="S27" s="88">
        <f t="shared" si="4"/>
        <v>2492237</v>
      </c>
      <c r="T27" s="89">
        <f t="shared" si="5"/>
        <v>17153368</v>
      </c>
      <c r="U27" s="66">
        <f t="shared" si="6"/>
        <v>0</v>
      </c>
      <c r="V27" s="91">
        <v>6</v>
      </c>
    </row>
    <row r="28" spans="2:22">
      <c r="B28" s="70" t="s">
        <v>121</v>
      </c>
      <c r="C28" s="74"/>
      <c r="D28" s="59"/>
      <c r="E28" s="72">
        <f t="shared" si="0"/>
        <v>0</v>
      </c>
      <c r="F28" s="73"/>
      <c r="G28" s="109">
        <v>111828</v>
      </c>
      <c r="H28" s="108">
        <v>3000</v>
      </c>
      <c r="I28" s="63">
        <f t="shared" si="1"/>
        <v>114828</v>
      </c>
      <c r="J28" s="71">
        <v>239156</v>
      </c>
      <c r="K28" s="68"/>
      <c r="L28" s="59"/>
      <c r="M28" s="59">
        <v>938650</v>
      </c>
      <c r="N28" s="59">
        <v>605047</v>
      </c>
      <c r="O28" s="72">
        <f t="shared" si="2"/>
        <v>1543697</v>
      </c>
      <c r="P28" s="76">
        <f t="shared" si="3"/>
        <v>1897681</v>
      </c>
      <c r="Q28" s="87">
        <f t="shared" si="7"/>
        <v>605047</v>
      </c>
      <c r="R28" s="88">
        <f t="shared" si="8"/>
        <v>353984</v>
      </c>
      <c r="S28" s="88">
        <f t="shared" si="4"/>
        <v>938650</v>
      </c>
      <c r="T28" s="89">
        <f t="shared" si="5"/>
        <v>1897681</v>
      </c>
      <c r="U28" s="66">
        <f t="shared" si="6"/>
        <v>0</v>
      </c>
      <c r="V28" s="91">
        <v>4</v>
      </c>
    </row>
    <row r="29" spans="2:22">
      <c r="B29" s="70" t="s">
        <v>122</v>
      </c>
      <c r="C29" s="74"/>
      <c r="D29" s="59"/>
      <c r="E29" s="72">
        <f t="shared" si="0"/>
        <v>0</v>
      </c>
      <c r="F29" s="73"/>
      <c r="G29" s="109">
        <v>119263</v>
      </c>
      <c r="H29" s="108">
        <v>3000</v>
      </c>
      <c r="I29" s="63">
        <f t="shared" si="1"/>
        <v>122263</v>
      </c>
      <c r="J29" s="71"/>
      <c r="K29" s="68"/>
      <c r="L29" s="59"/>
      <c r="M29" s="59"/>
      <c r="N29" s="59">
        <v>483986</v>
      </c>
      <c r="O29" s="72">
        <f t="shared" si="2"/>
        <v>483986</v>
      </c>
      <c r="P29" s="76">
        <f t="shared" si="3"/>
        <v>606249</v>
      </c>
      <c r="Q29" s="87">
        <f t="shared" si="7"/>
        <v>483986</v>
      </c>
      <c r="R29" s="88">
        <f t="shared" si="8"/>
        <v>122263</v>
      </c>
      <c r="S29" s="88">
        <f t="shared" si="4"/>
        <v>0</v>
      </c>
      <c r="T29" s="89">
        <f t="shared" si="5"/>
        <v>606249</v>
      </c>
      <c r="U29" s="66">
        <f t="shared" si="6"/>
        <v>0</v>
      </c>
      <c r="V29" s="91">
        <v>2</v>
      </c>
    </row>
    <row r="30" spans="2:22">
      <c r="B30" s="70" t="s">
        <v>123</v>
      </c>
      <c r="C30" s="74"/>
      <c r="D30" s="59"/>
      <c r="E30" s="72">
        <f t="shared" si="0"/>
        <v>0</v>
      </c>
      <c r="F30" s="73"/>
      <c r="G30" s="109">
        <v>77009</v>
      </c>
      <c r="H30" s="108">
        <v>3000</v>
      </c>
      <c r="I30" s="63">
        <f t="shared" si="1"/>
        <v>80009</v>
      </c>
      <c r="J30" s="71"/>
      <c r="K30" s="68"/>
      <c r="L30" s="59"/>
      <c r="M30" s="59"/>
      <c r="N30" s="59">
        <v>410356</v>
      </c>
      <c r="O30" s="72">
        <f t="shared" si="2"/>
        <v>410356</v>
      </c>
      <c r="P30" s="76">
        <f t="shared" si="3"/>
        <v>490365</v>
      </c>
      <c r="Q30" s="87">
        <f t="shared" si="7"/>
        <v>410356</v>
      </c>
      <c r="R30" s="88">
        <f t="shared" si="8"/>
        <v>80009</v>
      </c>
      <c r="S30" s="88">
        <f t="shared" si="4"/>
        <v>0</v>
      </c>
      <c r="T30" s="89">
        <f t="shared" si="5"/>
        <v>490365</v>
      </c>
      <c r="U30" s="66">
        <f t="shared" si="6"/>
        <v>0</v>
      </c>
      <c r="V30" s="91">
        <v>2</v>
      </c>
    </row>
    <row r="31" spans="2:22">
      <c r="B31" s="70" t="s">
        <v>124</v>
      </c>
      <c r="C31" s="74"/>
      <c r="D31" s="59"/>
      <c r="E31" s="72">
        <f t="shared" si="0"/>
        <v>0</v>
      </c>
      <c r="F31" s="73"/>
      <c r="G31" s="109">
        <v>102060</v>
      </c>
      <c r="H31" s="108">
        <v>3000</v>
      </c>
      <c r="I31" s="63">
        <f t="shared" si="1"/>
        <v>105060</v>
      </c>
      <c r="J31" s="71"/>
      <c r="K31" s="68"/>
      <c r="L31" s="59"/>
      <c r="M31" s="59"/>
      <c r="N31" s="59">
        <v>474575</v>
      </c>
      <c r="O31" s="72">
        <f t="shared" si="2"/>
        <v>474575</v>
      </c>
      <c r="P31" s="76">
        <f t="shared" si="3"/>
        <v>579635</v>
      </c>
      <c r="Q31" s="87">
        <f t="shared" si="7"/>
        <v>474575</v>
      </c>
      <c r="R31" s="88">
        <f t="shared" si="8"/>
        <v>105060</v>
      </c>
      <c r="S31" s="88">
        <f t="shared" si="4"/>
        <v>0</v>
      </c>
      <c r="T31" s="89">
        <f t="shared" si="5"/>
        <v>579635</v>
      </c>
      <c r="U31" s="66">
        <f t="shared" si="6"/>
        <v>0</v>
      </c>
      <c r="V31" s="91">
        <v>2</v>
      </c>
    </row>
    <row r="32" spans="2:22">
      <c r="B32" s="70" t="s">
        <v>125</v>
      </c>
      <c r="C32" s="74"/>
      <c r="D32" s="59"/>
      <c r="E32" s="72">
        <f t="shared" si="0"/>
        <v>0</v>
      </c>
      <c r="F32" s="73"/>
      <c r="G32" s="109">
        <v>131632</v>
      </c>
      <c r="H32" s="108">
        <v>3000</v>
      </c>
      <c r="I32" s="63">
        <f t="shared" si="1"/>
        <v>134632</v>
      </c>
      <c r="J32" s="71"/>
      <c r="K32" s="68">
        <v>400000</v>
      </c>
      <c r="L32" s="59"/>
      <c r="M32" s="59">
        <v>696457</v>
      </c>
      <c r="N32" s="59">
        <v>761669</v>
      </c>
      <c r="O32" s="72">
        <f t="shared" si="2"/>
        <v>1858126</v>
      </c>
      <c r="P32" s="76">
        <f t="shared" si="3"/>
        <v>1992758</v>
      </c>
      <c r="Q32" s="87">
        <f t="shared" si="7"/>
        <v>1161669</v>
      </c>
      <c r="R32" s="88">
        <f t="shared" si="8"/>
        <v>134632</v>
      </c>
      <c r="S32" s="88">
        <f t="shared" si="4"/>
        <v>696457</v>
      </c>
      <c r="T32" s="89">
        <f t="shared" si="5"/>
        <v>1992758</v>
      </c>
      <c r="U32" s="66">
        <f t="shared" si="6"/>
        <v>0</v>
      </c>
      <c r="V32" s="91">
        <v>4</v>
      </c>
    </row>
    <row r="33" spans="2:22">
      <c r="B33" s="70" t="s">
        <v>126</v>
      </c>
      <c r="C33" s="74"/>
      <c r="D33" s="59"/>
      <c r="E33" s="72">
        <f t="shared" si="0"/>
        <v>0</v>
      </c>
      <c r="F33" s="73"/>
      <c r="G33" s="109">
        <v>77006</v>
      </c>
      <c r="H33" s="108">
        <v>3000</v>
      </c>
      <c r="I33" s="63">
        <f t="shared" si="1"/>
        <v>80006</v>
      </c>
      <c r="J33" s="71"/>
      <c r="K33" s="68"/>
      <c r="L33" s="59"/>
      <c r="M33" s="59"/>
      <c r="N33" s="59">
        <v>402175</v>
      </c>
      <c r="O33" s="72">
        <f t="shared" si="2"/>
        <v>402175</v>
      </c>
      <c r="P33" s="76">
        <f t="shared" si="3"/>
        <v>482181</v>
      </c>
      <c r="Q33" s="87">
        <f t="shared" si="7"/>
        <v>402175</v>
      </c>
      <c r="R33" s="88">
        <f t="shared" si="8"/>
        <v>80006</v>
      </c>
      <c r="S33" s="88">
        <f t="shared" si="4"/>
        <v>0</v>
      </c>
      <c r="T33" s="89">
        <f t="shared" si="5"/>
        <v>482181</v>
      </c>
      <c r="U33" s="66">
        <f t="shared" si="6"/>
        <v>0</v>
      </c>
      <c r="V33" s="91">
        <v>2</v>
      </c>
    </row>
    <row r="34" spans="2:22">
      <c r="B34" s="70" t="s">
        <v>127</v>
      </c>
      <c r="C34" s="74"/>
      <c r="D34" s="59"/>
      <c r="E34" s="72">
        <f t="shared" si="0"/>
        <v>0</v>
      </c>
      <c r="F34" s="73"/>
      <c r="G34" s="109">
        <v>77008</v>
      </c>
      <c r="H34" s="108">
        <v>3000</v>
      </c>
      <c r="I34" s="63">
        <f t="shared" si="1"/>
        <v>80008</v>
      </c>
      <c r="J34" s="71"/>
      <c r="K34" s="68"/>
      <c r="L34" s="59"/>
      <c r="M34" s="59"/>
      <c r="N34" s="59">
        <v>408086</v>
      </c>
      <c r="O34" s="72">
        <f t="shared" si="2"/>
        <v>408086</v>
      </c>
      <c r="P34" s="76">
        <f t="shared" si="3"/>
        <v>488094</v>
      </c>
      <c r="Q34" s="87">
        <f t="shared" si="7"/>
        <v>408086</v>
      </c>
      <c r="R34" s="88">
        <f t="shared" si="8"/>
        <v>80008</v>
      </c>
      <c r="S34" s="88">
        <f t="shared" si="4"/>
        <v>0</v>
      </c>
      <c r="T34" s="89">
        <f t="shared" si="5"/>
        <v>488094</v>
      </c>
      <c r="U34" s="66">
        <f t="shared" si="6"/>
        <v>0</v>
      </c>
      <c r="V34" s="91">
        <v>2</v>
      </c>
    </row>
    <row r="35" spans="2:22">
      <c r="B35" s="70" t="s">
        <v>128</v>
      </c>
      <c r="C35" s="74"/>
      <c r="D35" s="59"/>
      <c r="E35" s="72">
        <f t="shared" si="0"/>
        <v>0</v>
      </c>
      <c r="F35" s="73"/>
      <c r="G35" s="108">
        <v>169487</v>
      </c>
      <c r="H35" s="108">
        <v>3340</v>
      </c>
      <c r="I35" s="63">
        <f t="shared" si="1"/>
        <v>172827</v>
      </c>
      <c r="J35" s="71"/>
      <c r="K35" s="68">
        <v>319145</v>
      </c>
      <c r="L35" s="59"/>
      <c r="M35" s="59"/>
      <c r="N35" s="59">
        <v>806310</v>
      </c>
      <c r="O35" s="72">
        <f t="shared" si="2"/>
        <v>1125455</v>
      </c>
      <c r="P35" s="76">
        <f t="shared" si="3"/>
        <v>1298282</v>
      </c>
      <c r="Q35" s="87">
        <f t="shared" si="7"/>
        <v>1125455</v>
      </c>
      <c r="R35" s="88">
        <f t="shared" si="8"/>
        <v>172827</v>
      </c>
      <c r="S35" s="88">
        <f t="shared" si="4"/>
        <v>0</v>
      </c>
      <c r="T35" s="89">
        <f t="shared" si="5"/>
        <v>1298282</v>
      </c>
      <c r="U35" s="66">
        <f t="shared" si="6"/>
        <v>0</v>
      </c>
      <c r="V35" s="91">
        <v>3</v>
      </c>
    </row>
    <row r="36" spans="2:22">
      <c r="B36" s="70" t="s">
        <v>129</v>
      </c>
      <c r="C36" s="74"/>
      <c r="D36" s="59"/>
      <c r="E36" s="72">
        <f t="shared" si="0"/>
        <v>0</v>
      </c>
      <c r="F36" s="73"/>
      <c r="G36" s="108">
        <v>102082</v>
      </c>
      <c r="H36" s="108">
        <v>3000</v>
      </c>
      <c r="I36" s="63">
        <f t="shared" si="1"/>
        <v>105082</v>
      </c>
      <c r="J36" s="71"/>
      <c r="K36" s="68"/>
      <c r="L36" s="59"/>
      <c r="M36" s="59"/>
      <c r="N36" s="59">
        <v>464124</v>
      </c>
      <c r="O36" s="72">
        <f t="shared" si="2"/>
        <v>464124</v>
      </c>
      <c r="P36" s="76">
        <f t="shared" si="3"/>
        <v>569206</v>
      </c>
      <c r="Q36" s="87">
        <f t="shared" si="7"/>
        <v>464124</v>
      </c>
      <c r="R36" s="88">
        <f t="shared" si="8"/>
        <v>105082</v>
      </c>
      <c r="S36" s="88">
        <f t="shared" si="4"/>
        <v>0</v>
      </c>
      <c r="T36" s="89">
        <f t="shared" si="5"/>
        <v>569206</v>
      </c>
      <c r="U36" s="66">
        <f t="shared" si="6"/>
        <v>0</v>
      </c>
      <c r="V36" s="91">
        <v>2</v>
      </c>
    </row>
    <row r="37" spans="2:22">
      <c r="B37" s="70" t="s">
        <v>130</v>
      </c>
      <c r="C37" s="74"/>
      <c r="D37" s="59"/>
      <c r="E37" s="72">
        <f t="shared" si="0"/>
        <v>0</v>
      </c>
      <c r="F37" s="73"/>
      <c r="G37" s="108">
        <v>102052</v>
      </c>
      <c r="H37" s="108">
        <v>3000</v>
      </c>
      <c r="I37" s="63">
        <f t="shared" si="1"/>
        <v>105052</v>
      </c>
      <c r="J37" s="71"/>
      <c r="K37" s="68"/>
      <c r="L37" s="59"/>
      <c r="M37" s="59">
        <v>1152188</v>
      </c>
      <c r="N37" s="59">
        <v>441094</v>
      </c>
      <c r="O37" s="72">
        <f t="shared" si="2"/>
        <v>1593282</v>
      </c>
      <c r="P37" s="76">
        <f t="shared" si="3"/>
        <v>1698334</v>
      </c>
      <c r="Q37" s="87">
        <f t="shared" si="7"/>
        <v>441094</v>
      </c>
      <c r="R37" s="88">
        <f t="shared" si="8"/>
        <v>105052</v>
      </c>
      <c r="S37" s="88">
        <f t="shared" si="4"/>
        <v>1152188</v>
      </c>
      <c r="T37" s="89">
        <f t="shared" si="5"/>
        <v>1698334</v>
      </c>
      <c r="U37" s="66">
        <f t="shared" si="6"/>
        <v>0</v>
      </c>
      <c r="V37" s="91">
        <v>3</v>
      </c>
    </row>
    <row r="38" spans="2:22">
      <c r="B38" s="70" t="s">
        <v>131</v>
      </c>
      <c r="C38" s="115"/>
      <c r="D38" s="116"/>
      <c r="E38" s="72">
        <f t="shared" si="0"/>
        <v>0</v>
      </c>
      <c r="F38" s="73"/>
      <c r="G38" s="108">
        <v>289070</v>
      </c>
      <c r="H38" s="108">
        <v>19432</v>
      </c>
      <c r="I38" s="63">
        <f t="shared" si="1"/>
        <v>308502</v>
      </c>
      <c r="J38" s="71">
        <v>352015</v>
      </c>
      <c r="K38" s="68"/>
      <c r="L38" s="59">
        <v>340962</v>
      </c>
      <c r="M38" s="59"/>
      <c r="N38" s="59">
        <v>1712424</v>
      </c>
      <c r="O38" s="72">
        <f t="shared" si="2"/>
        <v>2053386</v>
      </c>
      <c r="P38" s="76">
        <f t="shared" si="3"/>
        <v>2713903</v>
      </c>
      <c r="Q38" s="87">
        <f t="shared" si="7"/>
        <v>2053386</v>
      </c>
      <c r="R38" s="88">
        <f t="shared" si="8"/>
        <v>660517</v>
      </c>
      <c r="S38" s="88">
        <f t="shared" si="4"/>
        <v>0</v>
      </c>
      <c r="T38" s="89">
        <f t="shared" si="5"/>
        <v>2713903</v>
      </c>
      <c r="U38" s="66">
        <f t="shared" si="6"/>
        <v>0</v>
      </c>
      <c r="V38" s="91">
        <v>4</v>
      </c>
    </row>
    <row r="39" spans="2:22">
      <c r="B39" s="70" t="s">
        <v>132</v>
      </c>
      <c r="C39" s="74"/>
      <c r="D39" s="59"/>
      <c r="E39" s="72">
        <f t="shared" ref="E39:E67" si="9">SUM(C39:D39)</f>
        <v>0</v>
      </c>
      <c r="F39" s="73"/>
      <c r="G39" s="109">
        <v>103581</v>
      </c>
      <c r="H39" s="108">
        <v>3000</v>
      </c>
      <c r="I39" s="63">
        <f t="shared" ref="I39:I67" si="10">SUM(G39:H39)</f>
        <v>106581</v>
      </c>
      <c r="J39" s="71"/>
      <c r="K39" s="68"/>
      <c r="L39" s="59">
        <v>560360</v>
      </c>
      <c r="M39" s="59"/>
      <c r="N39" s="59">
        <v>457362</v>
      </c>
      <c r="O39" s="72">
        <f t="shared" ref="O39:O67" si="11">SUM(K39:N39)</f>
        <v>1017722</v>
      </c>
      <c r="P39" s="76">
        <f t="shared" ref="P39:P67" si="12">+E39+F39+I39+J39+O39</f>
        <v>1124303</v>
      </c>
      <c r="Q39" s="87">
        <f t="shared" si="7"/>
        <v>1017722</v>
      </c>
      <c r="R39" s="88">
        <f t="shared" si="8"/>
        <v>106581</v>
      </c>
      <c r="S39" s="88">
        <f t="shared" ref="S39:S67" si="13">+M39</f>
        <v>0</v>
      </c>
      <c r="T39" s="89">
        <f t="shared" ref="T39:T67" si="14">SUM(Q39:S39)</f>
        <v>1124303</v>
      </c>
      <c r="U39" s="66">
        <f t="shared" ref="U39:U67" si="15">+P39-T39</f>
        <v>0</v>
      </c>
      <c r="V39" s="91">
        <v>3</v>
      </c>
    </row>
    <row r="40" spans="2:22">
      <c r="B40" s="70" t="s">
        <v>133</v>
      </c>
      <c r="C40" s="74"/>
      <c r="D40" s="59"/>
      <c r="E40" s="72">
        <f t="shared" si="9"/>
        <v>0</v>
      </c>
      <c r="F40" s="73"/>
      <c r="G40" s="108">
        <v>99794</v>
      </c>
      <c r="H40" s="108">
        <v>3000</v>
      </c>
      <c r="I40" s="63">
        <f t="shared" si="10"/>
        <v>102794</v>
      </c>
      <c r="J40" s="71"/>
      <c r="K40" s="68">
        <v>600563</v>
      </c>
      <c r="L40" s="59"/>
      <c r="M40" s="59"/>
      <c r="N40" s="59"/>
      <c r="O40" s="72">
        <f t="shared" si="11"/>
        <v>600563</v>
      </c>
      <c r="P40" s="76">
        <f t="shared" si="12"/>
        <v>703357</v>
      </c>
      <c r="Q40" s="87">
        <f t="shared" si="7"/>
        <v>600563</v>
      </c>
      <c r="R40" s="88">
        <f t="shared" si="8"/>
        <v>102794</v>
      </c>
      <c r="S40" s="88">
        <f t="shared" si="13"/>
        <v>0</v>
      </c>
      <c r="T40" s="89">
        <f t="shared" si="14"/>
        <v>703357</v>
      </c>
      <c r="U40" s="66">
        <f t="shared" si="15"/>
        <v>0</v>
      </c>
      <c r="V40" s="91">
        <v>2</v>
      </c>
    </row>
    <row r="41" spans="2:22">
      <c r="B41" s="70" t="s">
        <v>134</v>
      </c>
      <c r="C41" s="74"/>
      <c r="D41" s="59"/>
      <c r="E41" s="72">
        <f t="shared" si="9"/>
        <v>0</v>
      </c>
      <c r="F41" s="73"/>
      <c r="G41" s="108">
        <v>77011</v>
      </c>
      <c r="H41" s="108">
        <v>3000</v>
      </c>
      <c r="I41" s="63">
        <f t="shared" si="10"/>
        <v>80011</v>
      </c>
      <c r="J41" s="71"/>
      <c r="K41" s="68"/>
      <c r="L41" s="59"/>
      <c r="M41" s="59"/>
      <c r="N41" s="59">
        <v>410687</v>
      </c>
      <c r="O41" s="72">
        <f t="shared" si="11"/>
        <v>410687</v>
      </c>
      <c r="P41" s="76">
        <f t="shared" si="12"/>
        <v>490698</v>
      </c>
      <c r="Q41" s="87">
        <f t="shared" si="7"/>
        <v>410687</v>
      </c>
      <c r="R41" s="88">
        <f t="shared" si="8"/>
        <v>80011</v>
      </c>
      <c r="S41" s="88">
        <f t="shared" si="13"/>
        <v>0</v>
      </c>
      <c r="T41" s="89">
        <f t="shared" si="14"/>
        <v>490698</v>
      </c>
      <c r="U41" s="66">
        <f t="shared" si="15"/>
        <v>0</v>
      </c>
      <c r="V41" s="91">
        <v>2</v>
      </c>
    </row>
    <row r="42" spans="2:22">
      <c r="B42" s="70" t="s">
        <v>135</v>
      </c>
      <c r="C42" s="74">
        <v>1506477</v>
      </c>
      <c r="D42" s="59">
        <v>301523</v>
      </c>
      <c r="E42" s="72">
        <f t="shared" si="9"/>
        <v>1808000</v>
      </c>
      <c r="F42" s="73">
        <v>512654</v>
      </c>
      <c r="G42" s="108">
        <v>251807</v>
      </c>
      <c r="H42" s="108">
        <v>13858</v>
      </c>
      <c r="I42" s="63">
        <f t="shared" si="10"/>
        <v>265665</v>
      </c>
      <c r="J42" s="71">
        <v>429942</v>
      </c>
      <c r="K42" s="68"/>
      <c r="L42" s="59"/>
      <c r="M42" s="59">
        <v>1378871</v>
      </c>
      <c r="N42" s="59">
        <v>2263062</v>
      </c>
      <c r="O42" s="72">
        <f t="shared" si="11"/>
        <v>3641933</v>
      </c>
      <c r="P42" s="76">
        <f t="shared" si="12"/>
        <v>6658194</v>
      </c>
      <c r="Q42" s="87">
        <f t="shared" si="7"/>
        <v>4282193</v>
      </c>
      <c r="R42" s="88">
        <f t="shared" si="8"/>
        <v>997130</v>
      </c>
      <c r="S42" s="88">
        <f t="shared" si="13"/>
        <v>1378871</v>
      </c>
      <c r="T42" s="89">
        <f t="shared" si="14"/>
        <v>6658194</v>
      </c>
      <c r="U42" s="66">
        <f t="shared" si="15"/>
        <v>0</v>
      </c>
      <c r="V42" s="91">
        <v>6</v>
      </c>
    </row>
    <row r="43" spans="2:22">
      <c r="B43" s="70" t="s">
        <v>136</v>
      </c>
      <c r="C43" s="74">
        <v>1621477</v>
      </c>
      <c r="D43" s="59">
        <v>301523</v>
      </c>
      <c r="E43" s="72">
        <f t="shared" si="9"/>
        <v>1923000</v>
      </c>
      <c r="F43" s="73">
        <v>664016</v>
      </c>
      <c r="G43" s="108">
        <v>185156</v>
      </c>
      <c r="H43" s="108">
        <v>14426</v>
      </c>
      <c r="I43" s="63">
        <f t="shared" si="10"/>
        <v>199582</v>
      </c>
      <c r="J43" s="71"/>
      <c r="K43" s="68"/>
      <c r="L43" s="59"/>
      <c r="M43" s="59">
        <v>1468711</v>
      </c>
      <c r="N43" s="59">
        <v>1601530</v>
      </c>
      <c r="O43" s="72">
        <f t="shared" si="11"/>
        <v>3070241</v>
      </c>
      <c r="P43" s="76">
        <f t="shared" si="12"/>
        <v>5856839</v>
      </c>
      <c r="Q43" s="87">
        <f t="shared" si="7"/>
        <v>3887023</v>
      </c>
      <c r="R43" s="88">
        <f t="shared" si="8"/>
        <v>501105</v>
      </c>
      <c r="S43" s="88">
        <f t="shared" si="13"/>
        <v>1468711</v>
      </c>
      <c r="T43" s="89">
        <f t="shared" si="14"/>
        <v>5856839</v>
      </c>
      <c r="U43" s="66">
        <f t="shared" si="15"/>
        <v>0</v>
      </c>
      <c r="V43" s="91">
        <v>5</v>
      </c>
    </row>
    <row r="44" spans="2:22">
      <c r="B44" s="70" t="s">
        <v>137</v>
      </c>
      <c r="C44" s="74"/>
      <c r="D44" s="59"/>
      <c r="E44" s="72">
        <f t="shared" si="9"/>
        <v>0</v>
      </c>
      <c r="F44" s="73"/>
      <c r="G44" s="108">
        <v>102040</v>
      </c>
      <c r="H44" s="108">
        <v>3000</v>
      </c>
      <c r="I44" s="63">
        <f t="shared" si="10"/>
        <v>105040</v>
      </c>
      <c r="J44" s="71"/>
      <c r="K44" s="68"/>
      <c r="L44" s="59"/>
      <c r="M44" s="59"/>
      <c r="N44" s="59">
        <v>442702</v>
      </c>
      <c r="O44" s="72">
        <f t="shared" si="11"/>
        <v>442702</v>
      </c>
      <c r="P44" s="76">
        <f t="shared" si="12"/>
        <v>547742</v>
      </c>
      <c r="Q44" s="87">
        <f t="shared" si="7"/>
        <v>442702</v>
      </c>
      <c r="R44" s="88">
        <f t="shared" si="8"/>
        <v>105040</v>
      </c>
      <c r="S44" s="88">
        <f t="shared" si="13"/>
        <v>0</v>
      </c>
      <c r="T44" s="89">
        <f t="shared" si="14"/>
        <v>547742</v>
      </c>
      <c r="U44" s="66">
        <f t="shared" si="15"/>
        <v>0</v>
      </c>
      <c r="V44" s="91">
        <v>2</v>
      </c>
    </row>
    <row r="45" spans="2:22" ht="14.25" customHeight="1">
      <c r="B45" s="70" t="s">
        <v>138</v>
      </c>
      <c r="C45" s="74">
        <v>2260120</v>
      </c>
      <c r="D45" s="59">
        <v>451880</v>
      </c>
      <c r="E45" s="72">
        <f t="shared" si="9"/>
        <v>2712000</v>
      </c>
      <c r="F45" s="73">
        <v>980310</v>
      </c>
      <c r="G45" s="108">
        <v>490152</v>
      </c>
      <c r="H45" s="109">
        <v>22567</v>
      </c>
      <c r="I45" s="63">
        <f t="shared" si="10"/>
        <v>512719</v>
      </c>
      <c r="J45" s="71"/>
      <c r="K45" s="68"/>
      <c r="L45" s="59"/>
      <c r="M45" s="59"/>
      <c r="N45" s="59">
        <v>2279944</v>
      </c>
      <c r="O45" s="72">
        <f t="shared" si="11"/>
        <v>2279944</v>
      </c>
      <c r="P45" s="76">
        <f t="shared" si="12"/>
        <v>6484973</v>
      </c>
      <c r="Q45" s="87">
        <f t="shared" si="7"/>
        <v>5520374</v>
      </c>
      <c r="R45" s="88">
        <f t="shared" si="8"/>
        <v>964599</v>
      </c>
      <c r="S45" s="88">
        <f t="shared" si="13"/>
        <v>0</v>
      </c>
      <c r="T45" s="89">
        <f t="shared" si="14"/>
        <v>6484973</v>
      </c>
      <c r="U45" s="66">
        <f t="shared" si="15"/>
        <v>0</v>
      </c>
      <c r="V45" s="91">
        <v>4</v>
      </c>
    </row>
    <row r="46" spans="2:22" ht="14.25" customHeight="1">
      <c r="B46" s="70" t="s">
        <v>139</v>
      </c>
      <c r="C46" s="74">
        <v>1506477</v>
      </c>
      <c r="D46" s="59">
        <v>301523</v>
      </c>
      <c r="E46" s="72">
        <f t="shared" si="9"/>
        <v>1808000</v>
      </c>
      <c r="F46" s="73">
        <v>484310</v>
      </c>
      <c r="G46" s="108">
        <v>297167</v>
      </c>
      <c r="H46" s="108">
        <v>23324</v>
      </c>
      <c r="I46" s="63">
        <f t="shared" si="10"/>
        <v>320491</v>
      </c>
      <c r="J46" s="71"/>
      <c r="K46" s="68"/>
      <c r="L46" s="59">
        <v>600000</v>
      </c>
      <c r="M46" s="59">
        <v>1239634</v>
      </c>
      <c r="N46" s="59">
        <v>2185366</v>
      </c>
      <c r="O46" s="72">
        <f t="shared" si="11"/>
        <v>4025000</v>
      </c>
      <c r="P46" s="76">
        <f t="shared" si="12"/>
        <v>6637801</v>
      </c>
      <c r="Q46" s="87">
        <f t="shared" si="7"/>
        <v>4776153</v>
      </c>
      <c r="R46" s="88">
        <f t="shared" si="8"/>
        <v>622014</v>
      </c>
      <c r="S46" s="88">
        <f t="shared" si="13"/>
        <v>1239634</v>
      </c>
      <c r="T46" s="89">
        <f t="shared" si="14"/>
        <v>6637801</v>
      </c>
      <c r="U46" s="66">
        <f t="shared" si="15"/>
        <v>0</v>
      </c>
      <c r="V46" s="91">
        <v>6</v>
      </c>
    </row>
    <row r="47" spans="2:22">
      <c r="B47" s="70" t="s">
        <v>140</v>
      </c>
      <c r="C47" s="74">
        <v>753373</v>
      </c>
      <c r="D47" s="59">
        <v>150627</v>
      </c>
      <c r="E47" s="72">
        <f t="shared" si="9"/>
        <v>904000</v>
      </c>
      <c r="F47" s="73">
        <v>459560</v>
      </c>
      <c r="G47" s="108">
        <v>139938</v>
      </c>
      <c r="H47" s="108">
        <v>5023</v>
      </c>
      <c r="I47" s="63">
        <f t="shared" si="10"/>
        <v>144961</v>
      </c>
      <c r="J47" s="71"/>
      <c r="K47" s="68"/>
      <c r="L47" s="59"/>
      <c r="M47" s="59">
        <v>1840477</v>
      </c>
      <c r="N47" s="59">
        <v>654275</v>
      </c>
      <c r="O47" s="72">
        <f t="shared" si="11"/>
        <v>2494752</v>
      </c>
      <c r="P47" s="76">
        <f t="shared" si="12"/>
        <v>4003273</v>
      </c>
      <c r="Q47" s="87">
        <f t="shared" si="7"/>
        <v>1867208</v>
      </c>
      <c r="R47" s="88">
        <f t="shared" si="8"/>
        <v>295588</v>
      </c>
      <c r="S47" s="88">
        <f t="shared" si="13"/>
        <v>1840477</v>
      </c>
      <c r="T47" s="89">
        <f t="shared" si="14"/>
        <v>4003273</v>
      </c>
      <c r="U47" s="66">
        <f t="shared" si="15"/>
        <v>0</v>
      </c>
      <c r="V47" s="91">
        <v>5</v>
      </c>
    </row>
    <row r="48" spans="2:22">
      <c r="B48" s="70" t="s">
        <v>141</v>
      </c>
      <c r="C48" s="74">
        <v>753373</v>
      </c>
      <c r="D48" s="59">
        <v>150627</v>
      </c>
      <c r="E48" s="72">
        <f t="shared" si="9"/>
        <v>904000</v>
      </c>
      <c r="F48" s="73">
        <v>548754</v>
      </c>
      <c r="G48" s="108">
        <v>153848</v>
      </c>
      <c r="H48" s="108">
        <v>6214</v>
      </c>
      <c r="I48" s="63">
        <f t="shared" si="10"/>
        <v>160062</v>
      </c>
      <c r="J48" s="71"/>
      <c r="K48" s="68"/>
      <c r="L48" s="59"/>
      <c r="M48" s="59"/>
      <c r="N48" s="59">
        <v>1113030</v>
      </c>
      <c r="O48" s="72">
        <f t="shared" si="11"/>
        <v>1113030</v>
      </c>
      <c r="P48" s="76">
        <f t="shared" si="12"/>
        <v>2725846</v>
      </c>
      <c r="Q48" s="87">
        <f t="shared" si="7"/>
        <v>2415157</v>
      </c>
      <c r="R48" s="88">
        <f t="shared" si="8"/>
        <v>310689</v>
      </c>
      <c r="S48" s="88">
        <f t="shared" si="13"/>
        <v>0</v>
      </c>
      <c r="T48" s="89">
        <f t="shared" si="14"/>
        <v>2725846</v>
      </c>
      <c r="U48" s="66">
        <f t="shared" si="15"/>
        <v>0</v>
      </c>
      <c r="V48" s="91">
        <v>4</v>
      </c>
    </row>
    <row r="49" spans="2:22">
      <c r="B49" s="70" t="s">
        <v>142</v>
      </c>
      <c r="C49" s="74"/>
      <c r="D49" s="59"/>
      <c r="E49" s="72">
        <f t="shared" si="9"/>
        <v>0</v>
      </c>
      <c r="F49" s="73"/>
      <c r="G49" s="108">
        <v>122194</v>
      </c>
      <c r="H49" s="108">
        <v>3000</v>
      </c>
      <c r="I49" s="63">
        <f t="shared" si="10"/>
        <v>125194</v>
      </c>
      <c r="J49" s="71"/>
      <c r="K49" s="68"/>
      <c r="L49" s="59"/>
      <c r="M49" s="59"/>
      <c r="N49" s="59">
        <v>528107</v>
      </c>
      <c r="O49" s="72">
        <f t="shared" si="11"/>
        <v>528107</v>
      </c>
      <c r="P49" s="76">
        <f t="shared" si="12"/>
        <v>653301</v>
      </c>
      <c r="Q49" s="87">
        <f t="shared" si="7"/>
        <v>528107</v>
      </c>
      <c r="R49" s="88">
        <f t="shared" si="8"/>
        <v>125194</v>
      </c>
      <c r="S49" s="88">
        <f t="shared" si="13"/>
        <v>0</v>
      </c>
      <c r="T49" s="89">
        <f t="shared" si="14"/>
        <v>653301</v>
      </c>
      <c r="U49" s="66">
        <f t="shared" si="15"/>
        <v>0</v>
      </c>
      <c r="V49" s="91">
        <v>2</v>
      </c>
    </row>
    <row r="50" spans="2:22">
      <c r="B50" s="70" t="s">
        <v>143</v>
      </c>
      <c r="C50" s="74"/>
      <c r="D50" s="59"/>
      <c r="E50" s="72">
        <f t="shared" si="9"/>
        <v>0</v>
      </c>
      <c r="F50" s="73"/>
      <c r="G50" s="108">
        <v>168763</v>
      </c>
      <c r="H50" s="108">
        <v>4327</v>
      </c>
      <c r="I50" s="63">
        <f t="shared" si="10"/>
        <v>173090</v>
      </c>
      <c r="J50" s="71"/>
      <c r="K50" s="68"/>
      <c r="L50" s="59"/>
      <c r="M50" s="59">
        <v>1629610</v>
      </c>
      <c r="N50" s="59">
        <v>647418</v>
      </c>
      <c r="O50" s="72">
        <f t="shared" si="11"/>
        <v>2277028</v>
      </c>
      <c r="P50" s="76">
        <f t="shared" si="12"/>
        <v>2450118</v>
      </c>
      <c r="Q50" s="87">
        <f t="shared" si="7"/>
        <v>647418</v>
      </c>
      <c r="R50" s="88">
        <f t="shared" si="8"/>
        <v>173090</v>
      </c>
      <c r="S50" s="88">
        <f t="shared" si="13"/>
        <v>1629610</v>
      </c>
      <c r="T50" s="89">
        <f t="shared" si="14"/>
        <v>2450118</v>
      </c>
      <c r="U50" s="66">
        <f t="shared" si="15"/>
        <v>0</v>
      </c>
      <c r="V50" s="91">
        <v>3</v>
      </c>
    </row>
    <row r="51" spans="2:22">
      <c r="B51" s="70" t="s">
        <v>144</v>
      </c>
      <c r="C51" s="74"/>
      <c r="D51" s="59"/>
      <c r="E51" s="72">
        <f t="shared" si="9"/>
        <v>0</v>
      </c>
      <c r="F51" s="73"/>
      <c r="G51" s="108">
        <v>166290</v>
      </c>
      <c r="H51" s="108">
        <v>3000</v>
      </c>
      <c r="I51" s="63">
        <f t="shared" si="10"/>
        <v>169290</v>
      </c>
      <c r="J51" s="71"/>
      <c r="K51" s="68"/>
      <c r="L51" s="59"/>
      <c r="M51" s="59"/>
      <c r="N51" s="59">
        <v>837191</v>
      </c>
      <c r="O51" s="72">
        <f t="shared" si="11"/>
        <v>837191</v>
      </c>
      <c r="P51" s="76">
        <f t="shared" si="12"/>
        <v>1006481</v>
      </c>
      <c r="Q51" s="87">
        <f t="shared" si="7"/>
        <v>837191</v>
      </c>
      <c r="R51" s="88">
        <f t="shared" si="8"/>
        <v>169290</v>
      </c>
      <c r="S51" s="88">
        <f t="shared" si="13"/>
        <v>0</v>
      </c>
      <c r="T51" s="89">
        <f t="shared" si="14"/>
        <v>1006481</v>
      </c>
      <c r="U51" s="66">
        <f t="shared" si="15"/>
        <v>0</v>
      </c>
      <c r="V51" s="91">
        <v>2</v>
      </c>
    </row>
    <row r="52" spans="2:22">
      <c r="B52" s="70" t="s">
        <v>145</v>
      </c>
      <c r="C52" s="74">
        <v>753373</v>
      </c>
      <c r="D52" s="59">
        <v>150627</v>
      </c>
      <c r="E52" s="72">
        <f t="shared" si="9"/>
        <v>904000</v>
      </c>
      <c r="F52" s="73">
        <v>409828</v>
      </c>
      <c r="G52" s="108">
        <v>209412</v>
      </c>
      <c r="H52" s="108">
        <v>11697</v>
      </c>
      <c r="I52" s="63">
        <f t="shared" si="10"/>
        <v>221109</v>
      </c>
      <c r="J52" s="71"/>
      <c r="K52" s="68"/>
      <c r="L52" s="59"/>
      <c r="M52" s="59"/>
      <c r="N52" s="59">
        <v>1022802</v>
      </c>
      <c r="O52" s="72">
        <f t="shared" si="11"/>
        <v>1022802</v>
      </c>
      <c r="P52" s="76">
        <f t="shared" si="12"/>
        <v>2557739</v>
      </c>
      <c r="Q52" s="87">
        <f t="shared" si="7"/>
        <v>2186003</v>
      </c>
      <c r="R52" s="88">
        <f t="shared" si="8"/>
        <v>371736</v>
      </c>
      <c r="S52" s="88">
        <f t="shared" si="13"/>
        <v>0</v>
      </c>
      <c r="T52" s="89">
        <f t="shared" si="14"/>
        <v>2557739</v>
      </c>
      <c r="U52" s="66">
        <f t="shared" si="15"/>
        <v>0</v>
      </c>
      <c r="V52" s="91">
        <v>4</v>
      </c>
    </row>
    <row r="53" spans="2:22">
      <c r="B53" s="70" t="s">
        <v>146</v>
      </c>
      <c r="C53" s="74"/>
      <c r="D53" s="59"/>
      <c r="E53" s="72">
        <f t="shared" si="9"/>
        <v>0</v>
      </c>
      <c r="F53" s="73"/>
      <c r="G53" s="111">
        <v>124325</v>
      </c>
      <c r="H53" s="111">
        <v>3000</v>
      </c>
      <c r="I53" s="63">
        <f t="shared" si="10"/>
        <v>127325</v>
      </c>
      <c r="J53" s="71"/>
      <c r="K53" s="68">
        <v>800000</v>
      </c>
      <c r="L53" s="59"/>
      <c r="M53" s="59"/>
      <c r="N53" s="59">
        <v>549718</v>
      </c>
      <c r="O53" s="72">
        <f t="shared" si="11"/>
        <v>1349718</v>
      </c>
      <c r="P53" s="76">
        <f t="shared" si="12"/>
        <v>1477043</v>
      </c>
      <c r="Q53" s="87">
        <f t="shared" si="7"/>
        <v>1349718</v>
      </c>
      <c r="R53" s="88">
        <f t="shared" si="8"/>
        <v>127325</v>
      </c>
      <c r="S53" s="88">
        <f t="shared" si="13"/>
        <v>0</v>
      </c>
      <c r="T53" s="89">
        <f t="shared" si="14"/>
        <v>1477043</v>
      </c>
      <c r="U53" s="66">
        <f t="shared" si="15"/>
        <v>0</v>
      </c>
      <c r="V53" s="91">
        <v>3</v>
      </c>
    </row>
    <row r="54" spans="2:22">
      <c r="B54" s="70" t="s">
        <v>147</v>
      </c>
      <c r="C54" s="74"/>
      <c r="D54" s="59"/>
      <c r="E54" s="72">
        <f t="shared" si="9"/>
        <v>0</v>
      </c>
      <c r="F54" s="73"/>
      <c r="G54" s="112">
        <v>110426</v>
      </c>
      <c r="H54" s="108">
        <v>3000</v>
      </c>
      <c r="I54" s="63">
        <f t="shared" si="10"/>
        <v>113426</v>
      </c>
      <c r="J54" s="71"/>
      <c r="K54" s="68"/>
      <c r="L54" s="59"/>
      <c r="M54" s="59">
        <v>1099306</v>
      </c>
      <c r="N54" s="59">
        <v>545320</v>
      </c>
      <c r="O54" s="72">
        <f t="shared" si="11"/>
        <v>1644626</v>
      </c>
      <c r="P54" s="76">
        <f t="shared" si="12"/>
        <v>1758052</v>
      </c>
      <c r="Q54" s="87">
        <f t="shared" si="7"/>
        <v>545320</v>
      </c>
      <c r="R54" s="88">
        <f t="shared" si="8"/>
        <v>113426</v>
      </c>
      <c r="S54" s="88">
        <f t="shared" si="13"/>
        <v>1099306</v>
      </c>
      <c r="T54" s="89">
        <f t="shared" si="14"/>
        <v>1758052</v>
      </c>
      <c r="U54" s="66">
        <f t="shared" si="15"/>
        <v>0</v>
      </c>
      <c r="V54" s="91">
        <v>3</v>
      </c>
    </row>
    <row r="55" spans="2:22">
      <c r="B55" s="70" t="s">
        <v>148</v>
      </c>
      <c r="C55" s="74"/>
      <c r="D55" s="59"/>
      <c r="E55" s="72">
        <f t="shared" si="9"/>
        <v>0</v>
      </c>
      <c r="F55" s="73"/>
      <c r="G55" s="109">
        <v>77002</v>
      </c>
      <c r="H55" s="108">
        <v>3000</v>
      </c>
      <c r="I55" s="63">
        <f t="shared" si="10"/>
        <v>80002</v>
      </c>
      <c r="J55" s="71"/>
      <c r="K55" s="68"/>
      <c r="L55" s="59"/>
      <c r="M55" s="59"/>
      <c r="N55" s="59">
        <v>401229</v>
      </c>
      <c r="O55" s="72">
        <f t="shared" si="11"/>
        <v>401229</v>
      </c>
      <c r="P55" s="76">
        <f t="shared" si="12"/>
        <v>481231</v>
      </c>
      <c r="Q55" s="87">
        <f t="shared" si="7"/>
        <v>401229</v>
      </c>
      <c r="R55" s="88">
        <f t="shared" si="8"/>
        <v>80002</v>
      </c>
      <c r="S55" s="88">
        <f t="shared" si="13"/>
        <v>0</v>
      </c>
      <c r="T55" s="89">
        <f t="shared" si="14"/>
        <v>481231</v>
      </c>
      <c r="U55" s="66">
        <f t="shared" si="15"/>
        <v>0</v>
      </c>
      <c r="V55" s="91">
        <v>2</v>
      </c>
    </row>
    <row r="56" spans="2:22">
      <c r="B56" s="70" t="s">
        <v>149</v>
      </c>
      <c r="C56" s="74"/>
      <c r="D56" s="59"/>
      <c r="E56" s="72">
        <f t="shared" si="9"/>
        <v>0</v>
      </c>
      <c r="F56" s="73"/>
      <c r="G56" s="108">
        <v>102028</v>
      </c>
      <c r="H56" s="108">
        <v>3000</v>
      </c>
      <c r="I56" s="63">
        <f t="shared" si="10"/>
        <v>105028</v>
      </c>
      <c r="J56" s="71"/>
      <c r="K56" s="68"/>
      <c r="L56" s="59"/>
      <c r="M56" s="59"/>
      <c r="N56" s="59">
        <v>429697</v>
      </c>
      <c r="O56" s="72">
        <f t="shared" si="11"/>
        <v>429697</v>
      </c>
      <c r="P56" s="76">
        <f t="shared" si="12"/>
        <v>534725</v>
      </c>
      <c r="Q56" s="87">
        <f t="shared" si="7"/>
        <v>429697</v>
      </c>
      <c r="R56" s="88">
        <f t="shared" si="8"/>
        <v>105028</v>
      </c>
      <c r="S56" s="88">
        <f t="shared" si="13"/>
        <v>0</v>
      </c>
      <c r="T56" s="89">
        <f t="shared" si="14"/>
        <v>534725</v>
      </c>
      <c r="U56" s="66">
        <f t="shared" si="15"/>
        <v>0</v>
      </c>
      <c r="V56" s="91">
        <v>2</v>
      </c>
    </row>
    <row r="57" spans="2:22">
      <c r="B57" s="70" t="s">
        <v>150</v>
      </c>
      <c r="C57" s="74"/>
      <c r="D57" s="59"/>
      <c r="E57" s="72">
        <f t="shared" si="9"/>
        <v>0</v>
      </c>
      <c r="F57" s="73"/>
      <c r="G57" s="108">
        <v>133051</v>
      </c>
      <c r="H57" s="108">
        <v>4171</v>
      </c>
      <c r="I57" s="63">
        <f t="shared" si="10"/>
        <v>137222</v>
      </c>
      <c r="J57" s="71"/>
      <c r="K57" s="68"/>
      <c r="L57" s="59">
        <v>600000</v>
      </c>
      <c r="M57" s="59">
        <v>1350894</v>
      </c>
      <c r="N57" s="59">
        <v>653471</v>
      </c>
      <c r="O57" s="72">
        <f t="shared" si="11"/>
        <v>2604365</v>
      </c>
      <c r="P57" s="76">
        <f t="shared" si="12"/>
        <v>2741587</v>
      </c>
      <c r="Q57" s="87">
        <f t="shared" si="7"/>
        <v>1253471</v>
      </c>
      <c r="R57" s="88">
        <f t="shared" si="8"/>
        <v>137222</v>
      </c>
      <c r="S57" s="88">
        <f t="shared" si="13"/>
        <v>1350894</v>
      </c>
      <c r="T57" s="89">
        <f t="shared" si="14"/>
        <v>2741587</v>
      </c>
      <c r="U57" s="66">
        <f t="shared" si="15"/>
        <v>0</v>
      </c>
      <c r="V57" s="91">
        <v>4</v>
      </c>
    </row>
    <row r="58" spans="2:22">
      <c r="B58" s="70" t="s">
        <v>151</v>
      </c>
      <c r="C58" s="74"/>
      <c r="D58" s="59"/>
      <c r="E58" s="72">
        <f t="shared" si="9"/>
        <v>0</v>
      </c>
      <c r="F58" s="73"/>
      <c r="G58" s="108">
        <v>138597</v>
      </c>
      <c r="H58" s="108">
        <v>3000</v>
      </c>
      <c r="I58" s="63">
        <f t="shared" si="10"/>
        <v>141597</v>
      </c>
      <c r="J58" s="71"/>
      <c r="K58" s="68"/>
      <c r="L58" s="59">
        <v>800000</v>
      </c>
      <c r="M58" s="59">
        <v>577465</v>
      </c>
      <c r="N58" s="59">
        <v>627178</v>
      </c>
      <c r="O58" s="72">
        <f t="shared" si="11"/>
        <v>2004643</v>
      </c>
      <c r="P58" s="76">
        <f t="shared" si="12"/>
        <v>2146240</v>
      </c>
      <c r="Q58" s="87">
        <f t="shared" si="7"/>
        <v>1427178</v>
      </c>
      <c r="R58" s="88">
        <f t="shared" si="8"/>
        <v>141597</v>
      </c>
      <c r="S58" s="88">
        <f t="shared" si="13"/>
        <v>577465</v>
      </c>
      <c r="T58" s="89">
        <f t="shared" si="14"/>
        <v>2146240</v>
      </c>
      <c r="U58" s="66">
        <f t="shared" si="15"/>
        <v>0</v>
      </c>
      <c r="V58" s="91">
        <v>4</v>
      </c>
    </row>
    <row r="59" spans="2:22">
      <c r="B59" s="70" t="s">
        <v>48</v>
      </c>
      <c r="C59" s="74"/>
      <c r="D59" s="59"/>
      <c r="E59" s="72">
        <f t="shared" si="9"/>
        <v>0</v>
      </c>
      <c r="F59" s="73"/>
      <c r="G59" s="108">
        <v>186113</v>
      </c>
      <c r="H59" s="108">
        <v>4057</v>
      </c>
      <c r="I59" s="63">
        <f t="shared" si="10"/>
        <v>190170</v>
      </c>
      <c r="J59" s="71">
        <v>239156</v>
      </c>
      <c r="K59" s="68"/>
      <c r="L59" s="59"/>
      <c r="M59" s="59">
        <v>1023664</v>
      </c>
      <c r="N59" s="59">
        <v>932762</v>
      </c>
      <c r="O59" s="72">
        <f t="shared" si="11"/>
        <v>1956426</v>
      </c>
      <c r="P59" s="76">
        <f t="shared" si="12"/>
        <v>2385752</v>
      </c>
      <c r="Q59" s="87">
        <f t="shared" si="7"/>
        <v>932762</v>
      </c>
      <c r="R59" s="88">
        <f t="shared" si="8"/>
        <v>429326</v>
      </c>
      <c r="S59" s="88">
        <f t="shared" si="13"/>
        <v>1023664</v>
      </c>
      <c r="T59" s="89">
        <f t="shared" si="14"/>
        <v>2385752</v>
      </c>
      <c r="U59" s="66">
        <f t="shared" si="15"/>
        <v>0</v>
      </c>
      <c r="V59" s="91">
        <v>4</v>
      </c>
    </row>
    <row r="60" spans="2:22">
      <c r="B60" s="70" t="s">
        <v>152</v>
      </c>
      <c r="C60" s="74"/>
      <c r="D60" s="59"/>
      <c r="E60" s="72">
        <f t="shared" si="9"/>
        <v>0</v>
      </c>
      <c r="F60" s="73"/>
      <c r="G60" s="108">
        <v>102068</v>
      </c>
      <c r="H60" s="108">
        <v>3000</v>
      </c>
      <c r="I60" s="63">
        <f t="shared" si="10"/>
        <v>105068</v>
      </c>
      <c r="J60" s="71"/>
      <c r="K60" s="68"/>
      <c r="L60" s="59"/>
      <c r="M60" s="59"/>
      <c r="N60" s="59">
        <v>500490</v>
      </c>
      <c r="O60" s="72">
        <f t="shared" si="11"/>
        <v>500490</v>
      </c>
      <c r="P60" s="76">
        <f t="shared" si="12"/>
        <v>605558</v>
      </c>
      <c r="Q60" s="87">
        <f t="shared" si="7"/>
        <v>500490</v>
      </c>
      <c r="R60" s="88">
        <f t="shared" si="8"/>
        <v>105068</v>
      </c>
      <c r="S60" s="88">
        <f t="shared" si="13"/>
        <v>0</v>
      </c>
      <c r="T60" s="89">
        <f t="shared" si="14"/>
        <v>605558</v>
      </c>
      <c r="U60" s="66">
        <f t="shared" si="15"/>
        <v>0</v>
      </c>
      <c r="V60" s="91">
        <v>2</v>
      </c>
    </row>
    <row r="61" spans="2:22">
      <c r="B61" s="70" t="s">
        <v>153</v>
      </c>
      <c r="C61" s="74"/>
      <c r="D61" s="59"/>
      <c r="E61" s="72">
        <f t="shared" si="9"/>
        <v>0</v>
      </c>
      <c r="F61" s="73"/>
      <c r="G61" s="108">
        <v>102049</v>
      </c>
      <c r="H61" s="108">
        <v>3000</v>
      </c>
      <c r="I61" s="63">
        <f t="shared" si="10"/>
        <v>105049</v>
      </c>
      <c r="J61" s="71"/>
      <c r="K61" s="68"/>
      <c r="L61" s="59"/>
      <c r="M61" s="59">
        <v>656843</v>
      </c>
      <c r="N61" s="59">
        <v>461429</v>
      </c>
      <c r="O61" s="72">
        <f t="shared" si="11"/>
        <v>1118272</v>
      </c>
      <c r="P61" s="76">
        <f t="shared" si="12"/>
        <v>1223321</v>
      </c>
      <c r="Q61" s="87">
        <f t="shared" si="7"/>
        <v>461429</v>
      </c>
      <c r="R61" s="88">
        <f t="shared" si="8"/>
        <v>105049</v>
      </c>
      <c r="S61" s="88">
        <f t="shared" si="13"/>
        <v>656843</v>
      </c>
      <c r="T61" s="89">
        <f t="shared" si="14"/>
        <v>1223321</v>
      </c>
      <c r="U61" s="66">
        <f t="shared" si="15"/>
        <v>0</v>
      </c>
      <c r="V61" s="91">
        <v>3</v>
      </c>
    </row>
    <row r="62" spans="2:22">
      <c r="B62" s="70" t="s">
        <v>154</v>
      </c>
      <c r="C62" s="74"/>
      <c r="D62" s="59"/>
      <c r="E62" s="72">
        <f t="shared" si="9"/>
        <v>0</v>
      </c>
      <c r="F62" s="73"/>
      <c r="G62" s="108">
        <v>77008</v>
      </c>
      <c r="H62" s="108">
        <v>3000</v>
      </c>
      <c r="I62" s="63">
        <f t="shared" si="10"/>
        <v>80008</v>
      </c>
      <c r="J62" s="71"/>
      <c r="K62" s="68"/>
      <c r="L62" s="59"/>
      <c r="M62" s="59"/>
      <c r="N62" s="59"/>
      <c r="O62" s="72">
        <f t="shared" si="11"/>
        <v>0</v>
      </c>
      <c r="P62" s="76">
        <f t="shared" si="12"/>
        <v>80008</v>
      </c>
      <c r="Q62" s="87">
        <f t="shared" si="7"/>
        <v>0</v>
      </c>
      <c r="R62" s="88">
        <f t="shared" si="8"/>
        <v>80008</v>
      </c>
      <c r="S62" s="88">
        <f t="shared" si="13"/>
        <v>0</v>
      </c>
      <c r="T62" s="89">
        <f t="shared" si="14"/>
        <v>80008</v>
      </c>
      <c r="U62" s="66">
        <f t="shared" si="15"/>
        <v>0</v>
      </c>
      <c r="V62" s="91">
        <v>1</v>
      </c>
    </row>
    <row r="63" spans="2:22">
      <c r="B63" s="70" t="s">
        <v>155</v>
      </c>
      <c r="C63" s="74"/>
      <c r="D63" s="59"/>
      <c r="E63" s="72">
        <f t="shared" si="9"/>
        <v>0</v>
      </c>
      <c r="F63" s="73"/>
      <c r="G63" s="108">
        <v>178049</v>
      </c>
      <c r="H63" s="108">
        <v>4060</v>
      </c>
      <c r="I63" s="63">
        <f t="shared" si="10"/>
        <v>182109</v>
      </c>
      <c r="J63" s="71"/>
      <c r="K63" s="68"/>
      <c r="L63" s="59"/>
      <c r="M63" s="59"/>
      <c r="N63" s="59">
        <v>1015235</v>
      </c>
      <c r="O63" s="72">
        <f t="shared" si="11"/>
        <v>1015235</v>
      </c>
      <c r="P63" s="76">
        <f t="shared" si="12"/>
        <v>1197344</v>
      </c>
      <c r="Q63" s="87">
        <f t="shared" si="7"/>
        <v>1015235</v>
      </c>
      <c r="R63" s="88">
        <f t="shared" si="8"/>
        <v>182109</v>
      </c>
      <c r="S63" s="88">
        <f t="shared" si="13"/>
        <v>0</v>
      </c>
      <c r="T63" s="89">
        <f t="shared" si="14"/>
        <v>1197344</v>
      </c>
      <c r="U63" s="66">
        <f t="shared" si="15"/>
        <v>0</v>
      </c>
      <c r="V63" s="91">
        <v>2</v>
      </c>
    </row>
    <row r="64" spans="2:22">
      <c r="B64" s="70" t="s">
        <v>156</v>
      </c>
      <c r="C64" s="74"/>
      <c r="D64" s="59"/>
      <c r="E64" s="72">
        <f t="shared" si="9"/>
        <v>0</v>
      </c>
      <c r="F64" s="73"/>
      <c r="G64" s="109">
        <v>102027</v>
      </c>
      <c r="H64" s="108">
        <v>3000</v>
      </c>
      <c r="I64" s="63">
        <f t="shared" si="10"/>
        <v>105027</v>
      </c>
      <c r="J64" s="71"/>
      <c r="K64" s="68"/>
      <c r="L64" s="59"/>
      <c r="M64" s="59"/>
      <c r="N64" s="59">
        <v>426954</v>
      </c>
      <c r="O64" s="72">
        <f t="shared" si="11"/>
        <v>426954</v>
      </c>
      <c r="P64" s="76">
        <f t="shared" si="12"/>
        <v>531981</v>
      </c>
      <c r="Q64" s="87">
        <f t="shared" si="7"/>
        <v>426954</v>
      </c>
      <c r="R64" s="88">
        <f t="shared" si="8"/>
        <v>105027</v>
      </c>
      <c r="S64" s="88">
        <f t="shared" si="13"/>
        <v>0</v>
      </c>
      <c r="T64" s="89">
        <f t="shared" si="14"/>
        <v>531981</v>
      </c>
      <c r="U64" s="66">
        <f t="shared" si="15"/>
        <v>0</v>
      </c>
      <c r="V64" s="91">
        <v>2</v>
      </c>
    </row>
    <row r="65" spans="1:25">
      <c r="B65" s="70" t="s">
        <v>50</v>
      </c>
      <c r="C65" s="74"/>
      <c r="D65" s="59"/>
      <c r="E65" s="72">
        <f t="shared" si="9"/>
        <v>0</v>
      </c>
      <c r="F65" s="73"/>
      <c r="G65" s="108">
        <v>155524</v>
      </c>
      <c r="H65" s="108">
        <v>4445</v>
      </c>
      <c r="I65" s="63">
        <f t="shared" si="10"/>
        <v>159969</v>
      </c>
      <c r="J65" s="71">
        <v>239156</v>
      </c>
      <c r="K65" s="68"/>
      <c r="L65" s="59"/>
      <c r="M65" s="59"/>
      <c r="N65" s="59">
        <v>909874</v>
      </c>
      <c r="O65" s="72">
        <f t="shared" si="11"/>
        <v>909874</v>
      </c>
      <c r="P65" s="76">
        <f t="shared" si="12"/>
        <v>1308999</v>
      </c>
      <c r="Q65" s="87">
        <f t="shared" si="7"/>
        <v>909874</v>
      </c>
      <c r="R65" s="88">
        <f t="shared" si="8"/>
        <v>399125</v>
      </c>
      <c r="S65" s="88">
        <f t="shared" si="13"/>
        <v>0</v>
      </c>
      <c r="T65" s="89">
        <f t="shared" si="14"/>
        <v>1308999</v>
      </c>
      <c r="U65" s="66">
        <f t="shared" si="15"/>
        <v>0</v>
      </c>
      <c r="V65" s="91">
        <v>3</v>
      </c>
    </row>
    <row r="66" spans="1:25">
      <c r="B66" s="70" t="s">
        <v>157</v>
      </c>
      <c r="C66" s="74"/>
      <c r="D66" s="59"/>
      <c r="E66" s="72">
        <f t="shared" si="9"/>
        <v>0</v>
      </c>
      <c r="F66" s="73"/>
      <c r="G66" s="108">
        <v>97620</v>
      </c>
      <c r="H66" s="108">
        <v>3000</v>
      </c>
      <c r="I66" s="63">
        <f t="shared" si="10"/>
        <v>100620</v>
      </c>
      <c r="J66" s="71"/>
      <c r="K66" s="68"/>
      <c r="L66" s="59"/>
      <c r="M66" s="116">
        <v>603113</v>
      </c>
      <c r="N66" s="59">
        <v>513163</v>
      </c>
      <c r="O66" s="72">
        <f t="shared" si="11"/>
        <v>1116276</v>
      </c>
      <c r="P66" s="76">
        <f t="shared" si="12"/>
        <v>1216896</v>
      </c>
      <c r="Q66" s="87">
        <f t="shared" si="7"/>
        <v>513163</v>
      </c>
      <c r="R66" s="88">
        <f t="shared" si="8"/>
        <v>100620</v>
      </c>
      <c r="S66" s="88">
        <f t="shared" si="13"/>
        <v>603113</v>
      </c>
      <c r="T66" s="89">
        <f t="shared" si="14"/>
        <v>1216896</v>
      </c>
      <c r="U66" s="66">
        <f t="shared" si="15"/>
        <v>0</v>
      </c>
      <c r="V66" s="91">
        <v>3</v>
      </c>
    </row>
    <row r="67" spans="1:25">
      <c r="B67" s="70" t="s">
        <v>158</v>
      </c>
      <c r="C67" s="74"/>
      <c r="D67" s="59"/>
      <c r="E67" s="72">
        <f t="shared" si="9"/>
        <v>0</v>
      </c>
      <c r="F67" s="73"/>
      <c r="G67" s="108">
        <v>102062</v>
      </c>
      <c r="H67" s="108">
        <v>3000</v>
      </c>
      <c r="I67" s="63">
        <f t="shared" si="10"/>
        <v>105062</v>
      </c>
      <c r="J67" s="71"/>
      <c r="K67" s="68"/>
      <c r="L67" s="59"/>
      <c r="M67" s="59"/>
      <c r="N67" s="59">
        <v>481574</v>
      </c>
      <c r="O67" s="72">
        <f t="shared" si="11"/>
        <v>481574</v>
      </c>
      <c r="P67" s="76">
        <f t="shared" si="12"/>
        <v>586636</v>
      </c>
      <c r="Q67" s="87">
        <f t="shared" si="7"/>
        <v>481574</v>
      </c>
      <c r="R67" s="88">
        <f t="shared" si="8"/>
        <v>105062</v>
      </c>
      <c r="S67" s="88">
        <f t="shared" si="13"/>
        <v>0</v>
      </c>
      <c r="T67" s="89">
        <f t="shared" si="14"/>
        <v>586636</v>
      </c>
      <c r="U67" s="66">
        <f t="shared" si="15"/>
        <v>0</v>
      </c>
      <c r="V67" s="91">
        <v>2</v>
      </c>
    </row>
    <row r="68" spans="1:25" s="107" customFormat="1" ht="27.75" customHeight="1">
      <c r="B68" s="94"/>
      <c r="C68" s="95">
        <f t="shared" ref="C68:T68" si="16">SUM(C7:C67)</f>
        <v>20174338</v>
      </c>
      <c r="D68" s="96">
        <f t="shared" si="16"/>
        <v>3765662</v>
      </c>
      <c r="E68" s="97">
        <f t="shared" si="16"/>
        <v>23940000</v>
      </c>
      <c r="F68" s="98">
        <f t="shared" si="16"/>
        <v>7200000</v>
      </c>
      <c r="G68" s="99">
        <f t="shared" si="16"/>
        <v>8852030</v>
      </c>
      <c r="H68" s="96">
        <f t="shared" si="16"/>
        <v>368000</v>
      </c>
      <c r="I68" s="100">
        <f t="shared" si="16"/>
        <v>9220030</v>
      </c>
      <c r="J68" s="101">
        <f t="shared" si="16"/>
        <v>1738581</v>
      </c>
      <c r="K68" s="99">
        <f t="shared" si="16"/>
        <v>2877271</v>
      </c>
      <c r="L68" s="96">
        <f t="shared" si="16"/>
        <v>4791448</v>
      </c>
      <c r="M68" s="96">
        <f t="shared" si="16"/>
        <v>25597685</v>
      </c>
      <c r="N68" s="96">
        <f t="shared" si="16"/>
        <v>47760624</v>
      </c>
      <c r="O68" s="102">
        <f t="shared" si="16"/>
        <v>81027028</v>
      </c>
      <c r="P68" s="98">
        <f t="shared" si="16"/>
        <v>123125639</v>
      </c>
      <c r="Q68" s="103">
        <f t="shared" si="16"/>
        <v>82803681</v>
      </c>
      <c r="R68" s="104">
        <f t="shared" si="16"/>
        <v>14724273</v>
      </c>
      <c r="S68" s="104">
        <f t="shared" si="16"/>
        <v>25597685</v>
      </c>
      <c r="T68" s="104">
        <f t="shared" si="16"/>
        <v>123125639</v>
      </c>
      <c r="U68" s="105"/>
      <c r="V68" s="106"/>
    </row>
    <row r="69" spans="1:25" ht="15" customHeight="1">
      <c r="E69" s="82"/>
      <c r="I69" s="82"/>
      <c r="O69" s="82"/>
      <c r="P69" s="19"/>
      <c r="Q69" s="82"/>
      <c r="R69" s="82"/>
      <c r="S69" s="82"/>
      <c r="T69" s="19"/>
      <c r="V69" s="91">
        <f>SUM(V7:V68)</f>
        <v>183</v>
      </c>
    </row>
    <row r="70" spans="1:25" ht="45" customHeight="1">
      <c r="A70" s="19"/>
      <c r="B70" s="77" t="s">
        <v>84</v>
      </c>
      <c r="C70" s="78" t="s">
        <v>85</v>
      </c>
      <c r="D70" s="67" t="s">
        <v>86</v>
      </c>
      <c r="E70" s="79" t="s">
        <v>87</v>
      </c>
      <c r="F70" s="75" t="s">
        <v>88</v>
      </c>
      <c r="G70" s="69" t="s">
        <v>159</v>
      </c>
      <c r="H70" s="67" t="s">
        <v>90</v>
      </c>
      <c r="I70" s="80" t="s">
        <v>91</v>
      </c>
      <c r="J70" s="81" t="s">
        <v>92</v>
      </c>
      <c r="K70" s="69" t="s">
        <v>93</v>
      </c>
      <c r="L70" s="67" t="s">
        <v>94</v>
      </c>
      <c r="M70" s="67" t="s">
        <v>95</v>
      </c>
      <c r="N70" s="67" t="s">
        <v>96</v>
      </c>
      <c r="O70" s="79" t="s">
        <v>97</v>
      </c>
      <c r="P70" s="75" t="s">
        <v>98</v>
      </c>
      <c r="Q70" s="83" t="s">
        <v>99</v>
      </c>
      <c r="R70" s="84" t="s">
        <v>100</v>
      </c>
      <c r="S70" s="84" t="s">
        <v>101</v>
      </c>
      <c r="T70" s="85" t="s">
        <v>98</v>
      </c>
      <c r="U70" s="86" t="s">
        <v>102</v>
      </c>
      <c r="V70" s="130" t="s">
        <v>103</v>
      </c>
      <c r="W70" s="19"/>
      <c r="X70" s="19"/>
      <c r="Y70" s="19"/>
    </row>
    <row r="71" spans="1:25" ht="15" customHeight="1">
      <c r="E71" s="82">
        <v>13</v>
      </c>
      <c r="F71" s="45">
        <v>11</v>
      </c>
      <c r="I71" s="82">
        <v>61</v>
      </c>
      <c r="J71" s="45">
        <v>6</v>
      </c>
      <c r="K71" s="45">
        <v>5</v>
      </c>
      <c r="L71" s="45">
        <v>9</v>
      </c>
      <c r="M71" s="45">
        <v>21</v>
      </c>
      <c r="N71" s="45">
        <v>57</v>
      </c>
      <c r="O71" s="45"/>
      <c r="P71" s="19"/>
      <c r="Q71" s="82"/>
      <c r="R71" s="82"/>
      <c r="S71" s="82"/>
      <c r="T71" s="19"/>
      <c r="V71" s="45">
        <f>SUM(E71:U71)</f>
        <v>183</v>
      </c>
    </row>
    <row r="72" spans="1:25">
      <c r="E72" s="45"/>
      <c r="I72" s="82"/>
      <c r="O72" s="45"/>
      <c r="P72" s="19"/>
      <c r="Q72" s="82"/>
      <c r="R72" s="82"/>
      <c r="S72" s="82"/>
      <c r="T72" s="19"/>
    </row>
    <row r="73" spans="1:25" ht="15" customHeight="1">
      <c r="E73" s="45"/>
      <c r="I73" s="82"/>
      <c r="O73" s="45"/>
      <c r="P73" s="19"/>
      <c r="Q73" s="82"/>
      <c r="R73" s="82"/>
      <c r="S73" s="82"/>
      <c r="T73" s="19"/>
    </row>
    <row r="74" spans="1:25" ht="15" customHeight="1">
      <c r="E74" s="45"/>
      <c r="I74" s="82"/>
      <c r="O74" s="45"/>
      <c r="P74" s="19"/>
      <c r="Q74" s="82"/>
      <c r="R74" s="82"/>
      <c r="S74" s="82"/>
      <c r="T74" s="19"/>
    </row>
    <row r="75" spans="1:25" ht="15" customHeight="1">
      <c r="E75" s="45"/>
      <c r="I75" s="82"/>
      <c r="O75" s="45"/>
      <c r="P75" s="19"/>
      <c r="Q75" s="82"/>
      <c r="R75" s="82"/>
      <c r="S75" s="82"/>
      <c r="T75" s="19"/>
    </row>
    <row r="76" spans="1:25" ht="15" customHeight="1">
      <c r="E76" s="45"/>
      <c r="I76" s="82"/>
      <c r="O76" s="45"/>
      <c r="P76" s="19"/>
      <c r="Q76" s="82"/>
      <c r="R76" s="82"/>
      <c r="S76" s="82"/>
      <c r="T76" s="19"/>
    </row>
    <row r="77" spans="1:25" ht="15" customHeight="1">
      <c r="E77" s="45"/>
      <c r="I77" s="82"/>
      <c r="O77" s="45"/>
      <c r="P77" s="19"/>
      <c r="Q77" s="82"/>
      <c r="R77" s="82"/>
      <c r="S77" s="82"/>
      <c r="T77" s="19"/>
    </row>
    <row r="78" spans="1:25" ht="15" customHeight="1">
      <c r="E78" s="45"/>
      <c r="I78" s="82"/>
      <c r="O78" s="45"/>
      <c r="P78" s="19"/>
      <c r="Q78" s="82"/>
      <c r="R78" s="82"/>
      <c r="S78" s="82"/>
      <c r="T78" s="19"/>
    </row>
    <row r="79" spans="1:25" ht="15" customHeight="1">
      <c r="E79" s="45"/>
      <c r="I79" s="82"/>
      <c r="O79" s="45"/>
      <c r="P79" s="19"/>
      <c r="Q79" s="82"/>
      <c r="R79" s="82"/>
      <c r="S79" s="82"/>
      <c r="T79" s="19"/>
    </row>
    <row r="80" spans="1:25" ht="15" customHeight="1">
      <c r="E80" s="45"/>
      <c r="I80" s="82"/>
      <c r="O80" s="45"/>
      <c r="P80" s="19"/>
      <c r="Q80" s="82"/>
      <c r="R80" s="82"/>
      <c r="S80" s="82"/>
      <c r="T80" s="19"/>
    </row>
    <row r="81" spans="5:20" ht="15" customHeight="1">
      <c r="E81" s="45"/>
      <c r="I81" s="82"/>
      <c r="O81" s="45"/>
      <c r="P81" s="19"/>
      <c r="Q81" s="82"/>
      <c r="R81" s="82"/>
      <c r="S81" s="82"/>
      <c r="T81" s="19"/>
    </row>
    <row r="82" spans="5:20" ht="15" customHeight="1">
      <c r="E82" s="45"/>
      <c r="I82" s="82"/>
      <c r="O82" s="45"/>
      <c r="P82" s="19"/>
      <c r="Q82" s="82"/>
      <c r="R82" s="82"/>
      <c r="S82" s="82"/>
      <c r="T82" s="19"/>
    </row>
    <row r="83" spans="5:20" ht="15" customHeight="1">
      <c r="E83" s="45"/>
      <c r="I83" s="82"/>
      <c r="O83" s="45"/>
      <c r="P83" s="19"/>
      <c r="Q83" s="82"/>
      <c r="R83" s="82"/>
      <c r="S83" s="82"/>
      <c r="T83" s="19"/>
    </row>
    <row r="84" spans="5:20" ht="15" customHeight="1">
      <c r="E84" s="45"/>
      <c r="I84" s="82"/>
      <c r="O84" s="45"/>
      <c r="P84" s="19"/>
      <c r="Q84" s="82"/>
      <c r="R84" s="82"/>
      <c r="S84" s="82"/>
      <c r="T84" s="19"/>
    </row>
    <row r="85" spans="5:20" ht="15" customHeight="1">
      <c r="E85" s="45"/>
      <c r="I85" s="82"/>
      <c r="O85" s="45"/>
      <c r="P85" s="19"/>
      <c r="Q85" s="82"/>
      <c r="R85" s="82"/>
      <c r="S85" s="82"/>
      <c r="T85" s="19"/>
    </row>
    <row r="86" spans="5:20" ht="15" customHeight="1">
      <c r="E86" s="45"/>
      <c r="I86" s="82"/>
      <c r="O86" s="45"/>
      <c r="P86" s="19"/>
      <c r="Q86" s="82"/>
      <c r="R86" s="82"/>
      <c r="S86" s="82"/>
      <c r="T86" s="19"/>
    </row>
    <row r="87" spans="5:20" ht="15" customHeight="1">
      <c r="E87" s="45"/>
      <c r="I87" s="82"/>
      <c r="O87" s="45"/>
      <c r="P87" s="19"/>
      <c r="Q87" s="82"/>
      <c r="R87" s="82"/>
      <c r="S87" s="82"/>
      <c r="T87" s="19"/>
    </row>
    <row r="88" spans="5:20" ht="15" customHeight="1">
      <c r="E88" s="45"/>
      <c r="I88" s="82"/>
      <c r="O88" s="45"/>
      <c r="P88" s="19"/>
      <c r="Q88" s="82"/>
      <c r="R88" s="82"/>
      <c r="S88" s="82"/>
      <c r="T88" s="19"/>
    </row>
    <row r="89" spans="5:20" ht="15" customHeight="1">
      <c r="E89" s="45"/>
      <c r="I89" s="82"/>
      <c r="O89" s="45"/>
      <c r="P89" s="19"/>
      <c r="Q89" s="82"/>
      <c r="R89" s="82"/>
      <c r="S89" s="82"/>
      <c r="T89" s="19"/>
    </row>
    <row r="90" spans="5:20" ht="15" customHeight="1">
      <c r="E90" s="45"/>
      <c r="I90" s="82"/>
      <c r="O90" s="45"/>
      <c r="P90" s="19"/>
      <c r="Q90" s="82"/>
      <c r="R90" s="82"/>
      <c r="S90" s="82"/>
      <c r="T90" s="19"/>
    </row>
    <row r="91" spans="5:20" ht="15" customHeight="1">
      <c r="E91" s="45"/>
      <c r="I91" s="82"/>
      <c r="O91" s="45"/>
      <c r="P91" s="19"/>
      <c r="Q91" s="82"/>
      <c r="R91" s="82"/>
      <c r="S91" s="82"/>
      <c r="T91" s="19"/>
    </row>
    <row r="92" spans="5:20" ht="15" customHeight="1">
      <c r="E92" s="45"/>
      <c r="I92" s="82"/>
      <c r="O92" s="45"/>
      <c r="P92" s="19"/>
      <c r="Q92" s="82"/>
      <c r="R92" s="82"/>
      <c r="S92" s="82"/>
      <c r="T92" s="19"/>
    </row>
    <row r="93" spans="5:20" ht="15" customHeight="1">
      <c r="E93" s="82"/>
      <c r="I93" s="82"/>
      <c r="O93" s="45"/>
      <c r="P93" s="19"/>
      <c r="Q93" s="82"/>
      <c r="R93" s="82"/>
      <c r="S93" s="82"/>
      <c r="T93" s="19"/>
    </row>
    <row r="94" spans="5:20" ht="15" customHeight="1">
      <c r="E94" s="82"/>
      <c r="I94" s="82"/>
      <c r="O94" s="45"/>
      <c r="P94" s="19"/>
      <c r="Q94" s="82"/>
      <c r="R94" s="82"/>
      <c r="S94" s="82"/>
      <c r="T94" s="19"/>
    </row>
    <row r="95" spans="5:20" ht="15" customHeight="1">
      <c r="E95" s="82"/>
      <c r="I95" s="82"/>
      <c r="O95" s="45"/>
      <c r="P95" s="19"/>
      <c r="Q95" s="82"/>
      <c r="R95" s="82"/>
      <c r="S95" s="82"/>
      <c r="T95" s="19"/>
    </row>
    <row r="96" spans="5:20" ht="15" customHeight="1">
      <c r="E96" s="82"/>
      <c r="I96" s="82"/>
      <c r="O96" s="45"/>
      <c r="P96" s="19"/>
      <c r="Q96" s="82"/>
      <c r="R96" s="82"/>
      <c r="S96" s="82"/>
      <c r="T96" s="19"/>
    </row>
    <row r="97" spans="5:20" ht="15" customHeight="1">
      <c r="E97" s="82"/>
      <c r="I97" s="82"/>
      <c r="O97" s="45"/>
      <c r="P97" s="19"/>
      <c r="Q97" s="82"/>
      <c r="R97" s="82"/>
      <c r="S97" s="82"/>
      <c r="T97" s="19"/>
    </row>
    <row r="98" spans="5:20" ht="15" customHeight="1">
      <c r="E98" s="82"/>
      <c r="I98" s="82"/>
      <c r="O98" s="45"/>
      <c r="P98" s="19"/>
      <c r="Q98" s="82"/>
      <c r="R98" s="82"/>
      <c r="S98" s="82"/>
      <c r="T98" s="19"/>
    </row>
    <row r="99" spans="5:20" ht="15" customHeight="1">
      <c r="E99" s="82"/>
      <c r="I99" s="82"/>
      <c r="O99" s="45"/>
      <c r="P99" s="19"/>
      <c r="Q99" s="82"/>
      <c r="R99" s="82"/>
      <c r="S99" s="82"/>
      <c r="T99" s="19"/>
    </row>
    <row r="100" spans="5:20" ht="15" customHeight="1">
      <c r="E100" s="82"/>
      <c r="I100" s="82"/>
      <c r="O100" s="45"/>
      <c r="P100" s="19"/>
      <c r="Q100" s="82"/>
      <c r="R100" s="82"/>
      <c r="S100" s="82"/>
      <c r="T100" s="19"/>
    </row>
    <row r="101" spans="5:20" ht="15" customHeight="1">
      <c r="E101" s="82"/>
      <c r="I101" s="82"/>
      <c r="O101" s="45"/>
      <c r="P101" s="19"/>
      <c r="Q101" s="82"/>
      <c r="R101" s="82"/>
      <c r="S101" s="82"/>
      <c r="T101" s="19"/>
    </row>
    <row r="102" spans="5:20" ht="15" customHeight="1">
      <c r="E102" s="82"/>
      <c r="I102" s="82"/>
      <c r="O102" s="45"/>
      <c r="P102" s="19"/>
      <c r="Q102" s="82"/>
      <c r="R102" s="82"/>
      <c r="S102" s="82"/>
      <c r="T102" s="19"/>
    </row>
    <row r="103" spans="5:20" ht="15" customHeight="1">
      <c r="E103" s="82"/>
      <c r="I103" s="82"/>
      <c r="O103" s="45"/>
      <c r="P103" s="19"/>
      <c r="Q103" s="82"/>
      <c r="R103" s="82"/>
      <c r="S103" s="82"/>
      <c r="T103" s="19"/>
    </row>
    <row r="104" spans="5:20" ht="15" customHeight="1">
      <c r="E104" s="82"/>
      <c r="I104" s="82"/>
      <c r="O104" s="45"/>
      <c r="P104" s="19"/>
      <c r="Q104" s="82"/>
      <c r="R104" s="82"/>
      <c r="S104" s="82"/>
      <c r="T104" s="19"/>
    </row>
    <row r="105" spans="5:20" ht="15" customHeight="1">
      <c r="E105" s="82"/>
      <c r="I105" s="82"/>
      <c r="O105" s="45"/>
      <c r="P105" s="19"/>
      <c r="Q105" s="82"/>
      <c r="R105" s="82"/>
      <c r="S105" s="82"/>
      <c r="T105" s="19"/>
    </row>
    <row r="106" spans="5:20" ht="15" customHeight="1">
      <c r="E106" s="82"/>
      <c r="I106" s="82"/>
      <c r="O106" s="45"/>
      <c r="P106" s="19"/>
      <c r="Q106" s="82"/>
      <c r="R106" s="82"/>
      <c r="S106" s="82"/>
      <c r="T106" s="19"/>
    </row>
    <row r="107" spans="5:20" ht="15" customHeight="1">
      <c r="E107" s="82"/>
      <c r="I107" s="82"/>
      <c r="O107" s="45"/>
      <c r="P107" s="19"/>
      <c r="Q107" s="82"/>
      <c r="R107" s="82"/>
      <c r="S107" s="82"/>
      <c r="T107" s="19"/>
    </row>
    <row r="108" spans="5:20" ht="15" customHeight="1">
      <c r="E108" s="82"/>
      <c r="I108" s="82"/>
      <c r="O108" s="45"/>
      <c r="P108" s="19"/>
      <c r="Q108" s="82"/>
      <c r="R108" s="82"/>
      <c r="S108" s="82"/>
      <c r="T108" s="19"/>
    </row>
    <row r="109" spans="5:20" ht="15" customHeight="1">
      <c r="E109" s="82"/>
      <c r="I109" s="82"/>
      <c r="O109" s="45"/>
      <c r="P109" s="19"/>
      <c r="Q109" s="82"/>
      <c r="R109" s="82"/>
      <c r="S109" s="82"/>
      <c r="T109" s="19"/>
    </row>
    <row r="110" spans="5:20" ht="15" customHeight="1">
      <c r="E110" s="82"/>
      <c r="I110" s="82"/>
      <c r="O110" s="45"/>
      <c r="P110" s="19"/>
      <c r="Q110" s="82"/>
      <c r="R110" s="82"/>
      <c r="S110" s="82"/>
      <c r="T110" s="19"/>
    </row>
    <row r="111" spans="5:20" ht="15" customHeight="1">
      <c r="E111" s="82"/>
      <c r="I111" s="82"/>
      <c r="O111" s="45"/>
      <c r="P111" s="19"/>
      <c r="Q111" s="82"/>
      <c r="R111" s="82"/>
      <c r="S111" s="82"/>
      <c r="T111" s="19"/>
    </row>
    <row r="112" spans="5:20" ht="15" customHeight="1">
      <c r="E112" s="82"/>
      <c r="I112" s="82"/>
      <c r="O112" s="45"/>
      <c r="P112" s="19"/>
      <c r="Q112" s="82"/>
      <c r="R112" s="82"/>
      <c r="S112" s="82"/>
      <c r="T112" s="19"/>
    </row>
    <row r="113" spans="5:20" ht="15" customHeight="1">
      <c r="E113" s="82"/>
      <c r="I113" s="82"/>
      <c r="O113" s="45"/>
      <c r="P113" s="19"/>
      <c r="Q113" s="82"/>
      <c r="R113" s="82"/>
      <c r="S113" s="82"/>
      <c r="T113" s="19"/>
    </row>
    <row r="114" spans="5:20" ht="15" customHeight="1">
      <c r="E114" s="82"/>
      <c r="I114" s="82"/>
      <c r="O114" s="45"/>
      <c r="P114" s="19"/>
      <c r="Q114" s="82"/>
      <c r="R114" s="82"/>
      <c r="S114" s="82"/>
      <c r="T114" s="19"/>
    </row>
    <row r="115" spans="5:20" ht="15" customHeight="1">
      <c r="E115" s="82"/>
      <c r="I115" s="82"/>
      <c r="O115" s="45"/>
      <c r="P115" s="19"/>
      <c r="Q115" s="82"/>
      <c r="R115" s="82"/>
      <c r="S115" s="82"/>
      <c r="T115" s="19"/>
    </row>
    <row r="116" spans="5:20" ht="15" customHeight="1">
      <c r="E116" s="82"/>
      <c r="I116" s="82"/>
      <c r="O116" s="45"/>
      <c r="P116" s="19"/>
      <c r="Q116" s="82"/>
      <c r="R116" s="82"/>
      <c r="S116" s="82"/>
      <c r="T116" s="19"/>
    </row>
    <row r="117" spans="5:20" ht="15" customHeight="1">
      <c r="E117" s="82"/>
      <c r="I117" s="82"/>
      <c r="O117" s="45"/>
      <c r="P117" s="19"/>
      <c r="Q117" s="82"/>
      <c r="R117" s="82"/>
      <c r="S117" s="82"/>
      <c r="T117" s="19"/>
    </row>
    <row r="118" spans="5:20" ht="15" customHeight="1">
      <c r="E118" s="82"/>
      <c r="I118" s="82"/>
      <c r="O118" s="45"/>
      <c r="P118" s="19"/>
      <c r="Q118" s="82"/>
      <c r="R118" s="82"/>
      <c r="S118" s="82"/>
      <c r="T118" s="19"/>
    </row>
    <row r="119" spans="5:20" ht="15" customHeight="1">
      <c r="E119" s="82"/>
      <c r="I119" s="82"/>
      <c r="O119" s="45"/>
      <c r="P119" s="19"/>
      <c r="Q119" s="82"/>
      <c r="R119" s="82"/>
      <c r="S119" s="82"/>
      <c r="T119" s="19"/>
    </row>
    <row r="120" spans="5:20" ht="15" customHeight="1">
      <c r="E120" s="82"/>
      <c r="I120" s="82"/>
      <c r="O120" s="45"/>
      <c r="P120" s="19"/>
      <c r="Q120" s="82"/>
      <c r="R120" s="82"/>
      <c r="S120" s="82"/>
      <c r="T120" s="19"/>
    </row>
    <row r="121" spans="5:20" ht="15" customHeight="1">
      <c r="E121" s="82"/>
      <c r="I121" s="82"/>
      <c r="O121" s="45"/>
      <c r="P121" s="19"/>
      <c r="Q121" s="82"/>
      <c r="R121" s="82"/>
      <c r="S121" s="82"/>
      <c r="T121" s="19"/>
    </row>
    <row r="122" spans="5:20" ht="15" customHeight="1">
      <c r="E122" s="82"/>
      <c r="I122" s="82"/>
      <c r="O122" s="45"/>
      <c r="P122" s="19"/>
      <c r="Q122" s="82"/>
      <c r="R122" s="82"/>
      <c r="S122" s="82"/>
      <c r="T122" s="19"/>
    </row>
    <row r="123" spans="5:20" ht="15" customHeight="1">
      <c r="E123" s="82"/>
      <c r="I123" s="82"/>
      <c r="O123" s="45"/>
      <c r="P123" s="19"/>
      <c r="Q123" s="82"/>
      <c r="R123" s="82"/>
      <c r="S123" s="82"/>
      <c r="T123" s="19"/>
    </row>
    <row r="124" spans="5:20" ht="15" customHeight="1">
      <c r="E124" s="82"/>
      <c r="I124" s="82"/>
      <c r="O124" s="45"/>
      <c r="P124" s="19"/>
      <c r="Q124" s="82"/>
      <c r="R124" s="82"/>
      <c r="S124" s="82"/>
      <c r="T124" s="19"/>
    </row>
    <row r="125" spans="5:20" ht="15" customHeight="1">
      <c r="E125" s="82"/>
      <c r="I125" s="82"/>
      <c r="O125" s="45"/>
      <c r="P125" s="19"/>
      <c r="Q125" s="82"/>
      <c r="R125" s="82"/>
      <c r="S125" s="82"/>
      <c r="T125" s="19"/>
    </row>
    <row r="126" spans="5:20" ht="15" customHeight="1">
      <c r="E126" s="82"/>
      <c r="I126" s="82"/>
      <c r="O126" s="45"/>
      <c r="P126" s="19"/>
      <c r="Q126" s="82"/>
      <c r="R126" s="82"/>
      <c r="S126" s="82"/>
      <c r="T126" s="19"/>
    </row>
    <row r="127" spans="5:20" ht="15" customHeight="1">
      <c r="E127" s="82"/>
      <c r="I127" s="82"/>
      <c r="O127" s="45"/>
      <c r="P127" s="19"/>
      <c r="Q127" s="82"/>
      <c r="R127" s="82"/>
      <c r="S127" s="82"/>
      <c r="T127" s="19"/>
    </row>
    <row r="128" spans="5:20" ht="15" customHeight="1">
      <c r="E128" s="82"/>
      <c r="I128" s="82"/>
      <c r="O128" s="45"/>
      <c r="P128" s="19"/>
      <c r="Q128" s="82"/>
      <c r="R128" s="82"/>
      <c r="S128" s="82"/>
      <c r="T128" s="19"/>
    </row>
    <row r="129" spans="5:20" ht="15" customHeight="1">
      <c r="E129" s="82"/>
      <c r="I129" s="82"/>
      <c r="O129" s="45"/>
      <c r="P129" s="19"/>
      <c r="Q129" s="82"/>
      <c r="R129" s="82"/>
      <c r="S129" s="82"/>
      <c r="T129" s="19"/>
    </row>
    <row r="130" spans="5:20" ht="15" customHeight="1">
      <c r="E130" s="82"/>
      <c r="I130" s="82"/>
      <c r="O130" s="45"/>
      <c r="P130" s="19"/>
      <c r="Q130" s="82"/>
      <c r="R130" s="82"/>
      <c r="S130" s="82"/>
      <c r="T130" s="19"/>
    </row>
    <row r="131" spans="5:20" ht="15" customHeight="1">
      <c r="E131" s="82"/>
      <c r="I131" s="82"/>
      <c r="O131" s="45"/>
      <c r="P131" s="19"/>
      <c r="Q131" s="82"/>
      <c r="R131" s="82"/>
      <c r="S131" s="82"/>
      <c r="T131" s="19"/>
    </row>
    <row r="132" spans="5:20" ht="15" customHeight="1">
      <c r="E132" s="82"/>
      <c r="I132" s="82"/>
      <c r="O132" s="45"/>
      <c r="P132" s="19"/>
      <c r="Q132" s="82"/>
      <c r="R132" s="82"/>
      <c r="S132" s="82"/>
      <c r="T132" s="19"/>
    </row>
    <row r="133" spans="5:20" ht="15" customHeight="1">
      <c r="E133" s="82"/>
      <c r="I133" s="82"/>
      <c r="O133" s="45"/>
      <c r="P133" s="19"/>
      <c r="Q133" s="82"/>
      <c r="R133" s="82"/>
      <c r="S133" s="82"/>
      <c r="T133" s="19"/>
    </row>
    <row r="134" spans="5:20" ht="15" customHeight="1">
      <c r="E134" s="82"/>
      <c r="I134" s="82"/>
      <c r="O134" s="45"/>
      <c r="P134" s="19"/>
      <c r="Q134" s="82"/>
      <c r="R134" s="82"/>
      <c r="S134" s="82"/>
      <c r="T134" s="19"/>
    </row>
    <row r="135" spans="5:20" ht="15" customHeight="1">
      <c r="E135" s="82"/>
      <c r="I135" s="82"/>
      <c r="O135" s="45"/>
      <c r="P135" s="19"/>
      <c r="Q135" s="82"/>
      <c r="R135" s="82"/>
      <c r="S135" s="82"/>
      <c r="T135" s="19"/>
    </row>
    <row r="136" spans="5:20" ht="15" customHeight="1">
      <c r="E136" s="82"/>
      <c r="I136" s="82"/>
      <c r="O136" s="45"/>
      <c r="P136" s="19"/>
      <c r="Q136" s="82"/>
      <c r="R136" s="82"/>
      <c r="S136" s="82"/>
      <c r="T136" s="19"/>
    </row>
  </sheetData>
  <sheetProtection algorithmName="SHA-512" hashValue="eVN+DyAOdOlQWHgDZjq46Hh7uWJq3nWPVdzTJpKSfCxvMidH3FJCBTNI/M076slqoj+SFwvHDbgus7a3kqKCVQ==" saltValue="aQWRYHZIacC8b69Swcm74A==" spinCount="100000" sheet="1" objects="1" scenarios="1"/>
  <autoFilter ref="B6:U71" xr:uid="{C94A75EE-2177-41FB-BAD6-4C103DA63733}">
    <sortState xmlns:xlrd2="http://schemas.microsoft.com/office/spreadsheetml/2017/richdata2" ref="B7:U68">
      <sortCondition ref="B6"/>
    </sortState>
  </autoFilter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FB8E5-CBE9-48D0-9CAB-0891920B9BED}">
  <dimension ref="A1:Z136"/>
  <sheetViews>
    <sheetView workbookViewId="0">
      <pane xSplit="2" ySplit="6" topLeftCell="C7" activePane="bottomRight" state="frozen"/>
      <selection pane="bottomRight" activeCell="C1" sqref="C1"/>
      <selection pane="bottomLeft"/>
      <selection pane="topRight"/>
    </sheetView>
  </sheetViews>
  <sheetFormatPr defaultColWidth="9.140625" defaultRowHeight="15" customHeight="1"/>
  <cols>
    <col min="1" max="1" width="3.7109375" style="45" customWidth="1"/>
    <col min="2" max="2" width="15.5703125" style="45" customWidth="1"/>
    <col min="3" max="4" width="16.7109375" style="45" customWidth="1"/>
    <col min="5" max="5" width="16.7109375" style="62" customWidth="1"/>
    <col min="6" max="6" width="16.7109375" style="45" customWidth="1"/>
    <col min="7" max="7" width="18.7109375" style="45" customWidth="1"/>
    <col min="8" max="8" width="16.7109375" style="45" customWidth="1"/>
    <col min="9" max="9" width="16.7109375" style="62" customWidth="1"/>
    <col min="10" max="14" width="16.7109375" style="45" customWidth="1"/>
    <col min="15" max="15" width="16.7109375" style="62" customWidth="1"/>
    <col min="16" max="16" width="16.7109375" style="64" customWidth="1"/>
    <col min="17" max="19" width="16.7109375" style="62" customWidth="1"/>
    <col min="20" max="20" width="16.7109375" style="64" customWidth="1"/>
    <col min="21" max="21" width="11" style="45" customWidth="1"/>
    <col min="22" max="16384" width="9.140625" style="45"/>
  </cols>
  <sheetData>
    <row r="1" spans="1:26" ht="21">
      <c r="B1" s="92"/>
      <c r="C1" s="92" t="s">
        <v>82</v>
      </c>
      <c r="E1" s="82"/>
      <c r="I1" s="82"/>
      <c r="O1" s="82"/>
      <c r="P1" s="19"/>
      <c r="Q1" s="82"/>
      <c r="R1" s="82"/>
      <c r="S1" s="82"/>
      <c r="T1" s="19"/>
    </row>
    <row r="2" spans="1:26" ht="15.75">
      <c r="B2" s="93"/>
      <c r="C2" s="129">
        <v>46122</v>
      </c>
      <c r="E2" s="82"/>
      <c r="I2" s="82"/>
      <c r="O2" s="82"/>
      <c r="P2" s="19"/>
      <c r="Q2" s="82"/>
      <c r="R2" s="82"/>
      <c r="S2" s="82"/>
      <c r="T2" s="19"/>
    </row>
    <row r="3" spans="1:26" ht="15.75">
      <c r="B3" s="93"/>
      <c r="C3" s="93"/>
      <c r="E3" s="82"/>
      <c r="I3" s="82"/>
      <c r="O3" s="82"/>
      <c r="P3" s="19"/>
      <c r="Q3" s="82"/>
      <c r="R3" s="82"/>
      <c r="S3" s="82"/>
      <c r="T3" s="19"/>
    </row>
    <row r="4" spans="1:26" ht="18.75">
      <c r="B4" s="65"/>
      <c r="C4" s="65" t="s">
        <v>160</v>
      </c>
      <c r="E4" s="82"/>
      <c r="I4" s="82"/>
      <c r="J4" s="114"/>
      <c r="O4" s="82"/>
      <c r="P4" s="19"/>
      <c r="Q4" s="82"/>
      <c r="R4" s="82"/>
      <c r="S4" s="82"/>
      <c r="T4" s="19"/>
    </row>
    <row r="5" spans="1:26">
      <c r="E5" s="113"/>
      <c r="F5" s="46"/>
      <c r="G5" s="46"/>
      <c r="H5" s="46"/>
      <c r="I5" s="113"/>
      <c r="J5" s="46"/>
      <c r="K5" s="46"/>
      <c r="L5" s="46"/>
      <c r="M5" s="46"/>
      <c r="N5" s="46"/>
      <c r="O5" s="82"/>
      <c r="P5" s="19"/>
      <c r="Q5" s="82"/>
      <c r="R5" s="82"/>
      <c r="S5" s="82"/>
      <c r="T5" s="19"/>
    </row>
    <row r="6" spans="1:26" s="64" customFormat="1" ht="46.5" customHeight="1">
      <c r="A6" s="19"/>
      <c r="B6" s="77" t="s">
        <v>84</v>
      </c>
      <c r="C6" s="78" t="s">
        <v>85</v>
      </c>
      <c r="D6" s="67" t="s">
        <v>86</v>
      </c>
      <c r="E6" s="79" t="s">
        <v>87</v>
      </c>
      <c r="F6" s="75" t="s">
        <v>88</v>
      </c>
      <c r="G6" s="69" t="s">
        <v>159</v>
      </c>
      <c r="H6" s="67" t="s">
        <v>90</v>
      </c>
      <c r="I6" s="80" t="s">
        <v>91</v>
      </c>
      <c r="J6" s="81" t="s">
        <v>92</v>
      </c>
      <c r="K6" s="69" t="s">
        <v>93</v>
      </c>
      <c r="L6" s="67" t="s">
        <v>94</v>
      </c>
      <c r="M6" s="67" t="s">
        <v>95</v>
      </c>
      <c r="N6" s="67" t="s">
        <v>96</v>
      </c>
      <c r="O6" s="79" t="s">
        <v>97</v>
      </c>
      <c r="P6" s="75" t="s">
        <v>98</v>
      </c>
      <c r="Q6" s="83" t="s">
        <v>99</v>
      </c>
      <c r="R6" s="84" t="s">
        <v>100</v>
      </c>
      <c r="S6" s="84" t="s">
        <v>101</v>
      </c>
      <c r="T6" s="85" t="s">
        <v>98</v>
      </c>
      <c r="U6" s="86" t="s">
        <v>102</v>
      </c>
      <c r="V6" s="130" t="s">
        <v>103</v>
      </c>
      <c r="W6" s="19"/>
      <c r="X6" s="19"/>
      <c r="Y6" s="19"/>
      <c r="Z6" s="19"/>
    </row>
    <row r="7" spans="1:26">
      <c r="B7" s="70" t="s">
        <v>104</v>
      </c>
      <c r="C7" s="74">
        <v>1516477</v>
      </c>
      <c r="D7" s="59">
        <v>301523</v>
      </c>
      <c r="E7" s="72">
        <f t="shared" ref="E7:E38" si="0">SUM(C7:D7)</f>
        <v>1818000</v>
      </c>
      <c r="F7" s="73">
        <v>556851</v>
      </c>
      <c r="G7" s="108">
        <v>175398</v>
      </c>
      <c r="H7" s="109">
        <v>11800</v>
      </c>
      <c r="I7" s="63">
        <f t="shared" ref="I7:I67" si="1">SUM(G7:H7)</f>
        <v>187198</v>
      </c>
      <c r="J7" s="71"/>
      <c r="K7" s="68"/>
      <c r="L7" s="59">
        <v>484929</v>
      </c>
      <c r="M7" s="59">
        <v>1420076</v>
      </c>
      <c r="N7" s="59">
        <v>918434</v>
      </c>
      <c r="O7" s="72">
        <f t="shared" ref="O7:O67" si="2">SUM(K7:N7)</f>
        <v>2823439</v>
      </c>
      <c r="P7" s="76">
        <f t="shared" ref="P7:P67" si="3">+E7+F7+I7+J7+O7</f>
        <v>5385488</v>
      </c>
      <c r="Q7" s="87">
        <f>+C7+F7+K7+L7+N7</f>
        <v>3476691</v>
      </c>
      <c r="R7" s="88">
        <f>+D7+G7++H7+J7</f>
        <v>488721</v>
      </c>
      <c r="S7" s="88">
        <f t="shared" ref="S7:S67" si="4">+M7</f>
        <v>1420076</v>
      </c>
      <c r="T7" s="89">
        <f t="shared" ref="T7:T38" si="5">SUM(Q7:S7)</f>
        <v>5385488</v>
      </c>
      <c r="U7" s="66">
        <f t="shared" ref="U7:U67" si="6">+P7-T7</f>
        <v>0</v>
      </c>
      <c r="V7" s="91">
        <v>6</v>
      </c>
    </row>
    <row r="8" spans="1:26">
      <c r="B8" s="70" t="s">
        <v>105</v>
      </c>
      <c r="C8" s="74"/>
      <c r="D8" s="59"/>
      <c r="E8" s="72">
        <f t="shared" si="0"/>
        <v>0</v>
      </c>
      <c r="F8" s="73"/>
      <c r="G8" s="109">
        <v>77001</v>
      </c>
      <c r="H8" s="109">
        <v>3000</v>
      </c>
      <c r="I8" s="63">
        <f t="shared" si="1"/>
        <v>80001</v>
      </c>
      <c r="J8" s="71"/>
      <c r="K8" s="68"/>
      <c r="L8" s="59"/>
      <c r="M8" s="59"/>
      <c r="N8" s="59"/>
      <c r="O8" s="72">
        <f t="shared" si="2"/>
        <v>0</v>
      </c>
      <c r="P8" s="76">
        <f t="shared" si="3"/>
        <v>80001</v>
      </c>
      <c r="Q8" s="87">
        <f t="shared" ref="Q8:Q67" si="7">+C8+F8+K8+L8+N8</f>
        <v>0</v>
      </c>
      <c r="R8" s="88">
        <f t="shared" ref="R8:R67" si="8">+D8+G8++H8+J8</f>
        <v>80001</v>
      </c>
      <c r="S8" s="88">
        <f t="shared" si="4"/>
        <v>0</v>
      </c>
      <c r="T8" s="89">
        <f t="shared" si="5"/>
        <v>80001</v>
      </c>
      <c r="U8" s="66">
        <f t="shared" si="6"/>
        <v>0</v>
      </c>
      <c r="V8" s="91">
        <v>1</v>
      </c>
    </row>
    <row r="9" spans="1:26">
      <c r="B9" s="70" t="s">
        <v>106</v>
      </c>
      <c r="C9" s="74"/>
      <c r="D9" s="59"/>
      <c r="E9" s="72">
        <f t="shared" si="0"/>
        <v>0</v>
      </c>
      <c r="F9" s="73"/>
      <c r="G9" s="109">
        <v>77016</v>
      </c>
      <c r="H9" s="109">
        <v>3000</v>
      </c>
      <c r="I9" s="63">
        <f t="shared" si="1"/>
        <v>80016</v>
      </c>
      <c r="J9" s="71"/>
      <c r="K9" s="68"/>
      <c r="L9" s="59">
        <v>328988</v>
      </c>
      <c r="M9" s="59"/>
      <c r="N9" s="59">
        <v>418206</v>
      </c>
      <c r="O9" s="72">
        <f t="shared" si="2"/>
        <v>747194</v>
      </c>
      <c r="P9" s="76">
        <f t="shared" si="3"/>
        <v>827210</v>
      </c>
      <c r="Q9" s="87">
        <f t="shared" si="7"/>
        <v>747194</v>
      </c>
      <c r="R9" s="88">
        <f t="shared" si="8"/>
        <v>80016</v>
      </c>
      <c r="S9" s="88">
        <f t="shared" si="4"/>
        <v>0</v>
      </c>
      <c r="T9" s="89">
        <f t="shared" si="5"/>
        <v>827210</v>
      </c>
      <c r="U9" s="66">
        <f t="shared" si="6"/>
        <v>0</v>
      </c>
      <c r="V9" s="91">
        <v>3</v>
      </c>
    </row>
    <row r="10" spans="1:26">
      <c r="B10" s="70" t="s">
        <v>107</v>
      </c>
      <c r="C10" s="74"/>
      <c r="D10" s="59"/>
      <c r="E10" s="72">
        <f t="shared" si="0"/>
        <v>0</v>
      </c>
      <c r="F10" s="73"/>
      <c r="G10" s="109">
        <v>102089</v>
      </c>
      <c r="H10" s="108">
        <v>3000</v>
      </c>
      <c r="I10" s="63">
        <f t="shared" si="1"/>
        <v>105089</v>
      </c>
      <c r="J10" s="71"/>
      <c r="K10" s="68"/>
      <c r="L10" s="59"/>
      <c r="M10" s="59"/>
      <c r="N10" s="59">
        <v>413713</v>
      </c>
      <c r="O10" s="72">
        <f t="shared" si="2"/>
        <v>413713</v>
      </c>
      <c r="P10" s="76">
        <f t="shared" si="3"/>
        <v>518802</v>
      </c>
      <c r="Q10" s="87">
        <f t="shared" si="7"/>
        <v>413713</v>
      </c>
      <c r="R10" s="88">
        <f t="shared" si="8"/>
        <v>105089</v>
      </c>
      <c r="S10" s="88">
        <f t="shared" si="4"/>
        <v>0</v>
      </c>
      <c r="T10" s="89">
        <f t="shared" si="5"/>
        <v>518802</v>
      </c>
      <c r="U10" s="66">
        <f t="shared" si="6"/>
        <v>0</v>
      </c>
      <c r="V10" s="91">
        <v>2</v>
      </c>
    </row>
    <row r="11" spans="1:26">
      <c r="B11" s="70" t="s">
        <v>108</v>
      </c>
      <c r="C11" s="74"/>
      <c r="D11" s="59"/>
      <c r="E11" s="72">
        <f t="shared" si="0"/>
        <v>0</v>
      </c>
      <c r="F11" s="73"/>
      <c r="G11" s="109">
        <v>123080</v>
      </c>
      <c r="H11" s="109">
        <v>3000</v>
      </c>
      <c r="I11" s="63">
        <f t="shared" si="1"/>
        <v>126080</v>
      </c>
      <c r="J11" s="71"/>
      <c r="K11" s="68"/>
      <c r="L11" s="59"/>
      <c r="M11" s="59">
        <v>926574</v>
      </c>
      <c r="N11" s="59">
        <v>562486</v>
      </c>
      <c r="O11" s="72">
        <f t="shared" si="2"/>
        <v>1489060</v>
      </c>
      <c r="P11" s="76">
        <f t="shared" si="3"/>
        <v>1615140</v>
      </c>
      <c r="Q11" s="87">
        <f t="shared" si="7"/>
        <v>562486</v>
      </c>
      <c r="R11" s="88">
        <f t="shared" si="8"/>
        <v>126080</v>
      </c>
      <c r="S11" s="88">
        <f t="shared" si="4"/>
        <v>926574</v>
      </c>
      <c r="T11" s="89">
        <f t="shared" si="5"/>
        <v>1615140</v>
      </c>
      <c r="U11" s="66">
        <f t="shared" si="6"/>
        <v>0</v>
      </c>
      <c r="V11" s="91">
        <v>3</v>
      </c>
    </row>
    <row r="12" spans="1:26">
      <c r="B12" s="70" t="s">
        <v>109</v>
      </c>
      <c r="C12" s="74"/>
      <c r="D12" s="59"/>
      <c r="E12" s="72">
        <f t="shared" si="0"/>
        <v>0</v>
      </c>
      <c r="F12" s="73"/>
      <c r="G12" s="109">
        <v>77021</v>
      </c>
      <c r="H12" s="109">
        <v>3000</v>
      </c>
      <c r="I12" s="63">
        <f t="shared" si="1"/>
        <v>80021</v>
      </c>
      <c r="J12" s="71"/>
      <c r="K12" s="68"/>
      <c r="L12" s="59"/>
      <c r="M12" s="59"/>
      <c r="N12" s="59">
        <v>426765</v>
      </c>
      <c r="O12" s="72">
        <f t="shared" si="2"/>
        <v>426765</v>
      </c>
      <c r="P12" s="76">
        <f t="shared" si="3"/>
        <v>506786</v>
      </c>
      <c r="Q12" s="87">
        <f t="shared" si="7"/>
        <v>426765</v>
      </c>
      <c r="R12" s="88">
        <f t="shared" si="8"/>
        <v>80021</v>
      </c>
      <c r="S12" s="88">
        <f t="shared" si="4"/>
        <v>0</v>
      </c>
      <c r="T12" s="89">
        <f t="shared" si="5"/>
        <v>506786</v>
      </c>
      <c r="U12" s="66">
        <f t="shared" si="6"/>
        <v>0</v>
      </c>
      <c r="V12" s="91">
        <v>2</v>
      </c>
    </row>
    <row r="13" spans="1:26">
      <c r="B13" s="70" t="s">
        <v>110</v>
      </c>
      <c r="C13" s="74"/>
      <c r="D13" s="59"/>
      <c r="E13" s="72">
        <f t="shared" si="0"/>
        <v>0</v>
      </c>
      <c r="F13" s="73"/>
      <c r="G13" s="109">
        <v>77015</v>
      </c>
      <c r="H13" s="109">
        <v>3000</v>
      </c>
      <c r="I13" s="63">
        <f t="shared" si="1"/>
        <v>80015</v>
      </c>
      <c r="J13" s="71"/>
      <c r="K13" s="68"/>
      <c r="L13" s="59"/>
      <c r="M13" s="59"/>
      <c r="N13" s="59">
        <v>423455</v>
      </c>
      <c r="O13" s="72">
        <f t="shared" si="2"/>
        <v>423455</v>
      </c>
      <c r="P13" s="76">
        <f t="shared" si="3"/>
        <v>503470</v>
      </c>
      <c r="Q13" s="87">
        <f t="shared" si="7"/>
        <v>423455</v>
      </c>
      <c r="R13" s="88">
        <f t="shared" si="8"/>
        <v>80015</v>
      </c>
      <c r="S13" s="88">
        <f t="shared" si="4"/>
        <v>0</v>
      </c>
      <c r="T13" s="89">
        <f t="shared" si="5"/>
        <v>503470</v>
      </c>
      <c r="U13" s="66">
        <f t="shared" si="6"/>
        <v>0</v>
      </c>
      <c r="V13" s="91">
        <v>2</v>
      </c>
    </row>
    <row r="14" spans="1:26">
      <c r="B14" s="70" t="s">
        <v>111</v>
      </c>
      <c r="C14" s="74">
        <v>1621477</v>
      </c>
      <c r="D14" s="59">
        <v>301523</v>
      </c>
      <c r="E14" s="72">
        <f t="shared" si="0"/>
        <v>1923000</v>
      </c>
      <c r="F14" s="73">
        <v>581787</v>
      </c>
      <c r="G14" s="109">
        <v>150010</v>
      </c>
      <c r="H14" s="108">
        <v>6241</v>
      </c>
      <c r="I14" s="63">
        <f t="shared" si="1"/>
        <v>156251</v>
      </c>
      <c r="J14" s="71"/>
      <c r="K14" s="68"/>
      <c r="L14" s="59"/>
      <c r="M14" s="59">
        <v>1528145</v>
      </c>
      <c r="N14" s="59">
        <v>708043</v>
      </c>
      <c r="O14" s="72">
        <f t="shared" si="2"/>
        <v>2236188</v>
      </c>
      <c r="P14" s="76">
        <f t="shared" si="3"/>
        <v>4897226</v>
      </c>
      <c r="Q14" s="87">
        <f t="shared" si="7"/>
        <v>2911307</v>
      </c>
      <c r="R14" s="88">
        <f t="shared" si="8"/>
        <v>457774</v>
      </c>
      <c r="S14" s="88">
        <f t="shared" si="4"/>
        <v>1528145</v>
      </c>
      <c r="T14" s="89">
        <f t="shared" si="5"/>
        <v>4897226</v>
      </c>
      <c r="U14" s="66">
        <f t="shared" si="6"/>
        <v>0</v>
      </c>
      <c r="V14" s="91">
        <v>5</v>
      </c>
    </row>
    <row r="15" spans="1:26">
      <c r="B15" s="70" t="s">
        <v>112</v>
      </c>
      <c r="C15" s="74"/>
      <c r="D15" s="59"/>
      <c r="E15" s="72">
        <f t="shared" si="0"/>
        <v>0</v>
      </c>
      <c r="F15" s="73"/>
      <c r="G15" s="108">
        <v>77018</v>
      </c>
      <c r="H15" s="109">
        <v>3000</v>
      </c>
      <c r="I15" s="63">
        <f t="shared" si="1"/>
        <v>80018</v>
      </c>
      <c r="J15" s="71"/>
      <c r="K15" s="68"/>
      <c r="L15" s="59"/>
      <c r="M15" s="59"/>
      <c r="N15" s="59">
        <v>421043</v>
      </c>
      <c r="O15" s="72">
        <f t="shared" si="2"/>
        <v>421043</v>
      </c>
      <c r="P15" s="76">
        <f t="shared" si="3"/>
        <v>501061</v>
      </c>
      <c r="Q15" s="87">
        <f t="shared" si="7"/>
        <v>421043</v>
      </c>
      <c r="R15" s="88">
        <f t="shared" si="8"/>
        <v>80018</v>
      </c>
      <c r="S15" s="88">
        <f t="shared" si="4"/>
        <v>0</v>
      </c>
      <c r="T15" s="89">
        <f t="shared" si="5"/>
        <v>501061</v>
      </c>
      <c r="U15" s="66">
        <f t="shared" si="6"/>
        <v>0</v>
      </c>
      <c r="V15" s="91">
        <v>2</v>
      </c>
    </row>
    <row r="16" spans="1:26">
      <c r="B16" s="70" t="s">
        <v>113</v>
      </c>
      <c r="C16" s="74"/>
      <c r="D16" s="59"/>
      <c r="E16" s="72">
        <f t="shared" si="0"/>
        <v>0</v>
      </c>
      <c r="F16" s="73"/>
      <c r="G16" s="109">
        <v>102097</v>
      </c>
      <c r="H16" s="109">
        <v>3000</v>
      </c>
      <c r="I16" s="63">
        <f t="shared" si="1"/>
        <v>105097</v>
      </c>
      <c r="J16" s="71"/>
      <c r="K16" s="68"/>
      <c r="L16" s="59"/>
      <c r="M16" s="59"/>
      <c r="N16" s="59">
        <v>469799</v>
      </c>
      <c r="O16" s="72">
        <f t="shared" si="2"/>
        <v>469799</v>
      </c>
      <c r="P16" s="76">
        <f t="shared" si="3"/>
        <v>574896</v>
      </c>
      <c r="Q16" s="87">
        <f t="shared" si="7"/>
        <v>469799</v>
      </c>
      <c r="R16" s="88">
        <f t="shared" si="8"/>
        <v>105097</v>
      </c>
      <c r="S16" s="88">
        <f t="shared" si="4"/>
        <v>0</v>
      </c>
      <c r="T16" s="89">
        <f t="shared" si="5"/>
        <v>574896</v>
      </c>
      <c r="U16" s="66">
        <f t="shared" si="6"/>
        <v>0</v>
      </c>
      <c r="V16" s="91">
        <v>2</v>
      </c>
    </row>
    <row r="17" spans="2:22">
      <c r="B17" s="70" t="s">
        <v>114</v>
      </c>
      <c r="C17" s="74">
        <v>753373</v>
      </c>
      <c r="D17" s="59">
        <v>150627</v>
      </c>
      <c r="E17" s="72">
        <f t="shared" si="0"/>
        <v>904000</v>
      </c>
      <c r="F17" s="73">
        <v>595644</v>
      </c>
      <c r="G17" s="109">
        <v>422226</v>
      </c>
      <c r="H17" s="108">
        <v>7372</v>
      </c>
      <c r="I17" s="63">
        <f t="shared" si="1"/>
        <v>429598</v>
      </c>
      <c r="J17" s="71"/>
      <c r="K17" s="68"/>
      <c r="L17" s="59"/>
      <c r="M17" s="59">
        <v>1051966</v>
      </c>
      <c r="N17" s="59">
        <v>1726516</v>
      </c>
      <c r="O17" s="72">
        <f t="shared" si="2"/>
        <v>2778482</v>
      </c>
      <c r="P17" s="76">
        <f t="shared" si="3"/>
        <v>4707724</v>
      </c>
      <c r="Q17" s="87">
        <f t="shared" si="7"/>
        <v>3075533</v>
      </c>
      <c r="R17" s="88">
        <f t="shared" si="8"/>
        <v>580225</v>
      </c>
      <c r="S17" s="88">
        <f t="shared" si="4"/>
        <v>1051966</v>
      </c>
      <c r="T17" s="89">
        <f t="shared" si="5"/>
        <v>4707724</v>
      </c>
      <c r="U17" s="66">
        <f t="shared" si="6"/>
        <v>0</v>
      </c>
      <c r="V17" s="91">
        <v>5</v>
      </c>
    </row>
    <row r="18" spans="2:22">
      <c r="B18" s="70" t="s">
        <v>115</v>
      </c>
      <c r="C18" s="74"/>
      <c r="D18" s="59"/>
      <c r="E18" s="72">
        <f t="shared" si="0"/>
        <v>0</v>
      </c>
      <c r="F18" s="73"/>
      <c r="G18" s="109">
        <v>77023</v>
      </c>
      <c r="H18" s="109">
        <v>3000</v>
      </c>
      <c r="I18" s="63">
        <f t="shared" si="1"/>
        <v>80023</v>
      </c>
      <c r="J18" s="71"/>
      <c r="K18" s="68"/>
      <c r="L18" s="59"/>
      <c r="M18" s="59"/>
      <c r="N18" s="59">
        <v>430738</v>
      </c>
      <c r="O18" s="72">
        <f t="shared" si="2"/>
        <v>430738</v>
      </c>
      <c r="P18" s="76">
        <f t="shared" si="3"/>
        <v>510761</v>
      </c>
      <c r="Q18" s="87">
        <f t="shared" si="7"/>
        <v>430738</v>
      </c>
      <c r="R18" s="88">
        <f t="shared" si="8"/>
        <v>80023</v>
      </c>
      <c r="S18" s="88">
        <f t="shared" si="4"/>
        <v>0</v>
      </c>
      <c r="T18" s="89">
        <f t="shared" si="5"/>
        <v>510761</v>
      </c>
      <c r="U18" s="66">
        <f t="shared" si="6"/>
        <v>0</v>
      </c>
      <c r="V18" s="91">
        <v>2</v>
      </c>
    </row>
    <row r="19" spans="2:22">
      <c r="B19" s="70" t="s">
        <v>40</v>
      </c>
      <c r="C19" s="74"/>
      <c r="D19" s="59"/>
      <c r="E19" s="72">
        <f t="shared" si="0"/>
        <v>0</v>
      </c>
      <c r="F19" s="73"/>
      <c r="G19" s="109">
        <v>82756</v>
      </c>
      <c r="H19" s="109">
        <v>3000</v>
      </c>
      <c r="I19" s="63">
        <f t="shared" si="1"/>
        <v>85756</v>
      </c>
      <c r="J19" s="71"/>
      <c r="K19" s="68"/>
      <c r="L19" s="59"/>
      <c r="M19" s="59">
        <v>1348325</v>
      </c>
      <c r="N19" s="59">
        <v>474717</v>
      </c>
      <c r="O19" s="72">
        <f t="shared" si="2"/>
        <v>1823042</v>
      </c>
      <c r="P19" s="76">
        <f t="shared" si="3"/>
        <v>1908798</v>
      </c>
      <c r="Q19" s="87">
        <f t="shared" si="7"/>
        <v>474717</v>
      </c>
      <c r="R19" s="88">
        <f t="shared" si="8"/>
        <v>85756</v>
      </c>
      <c r="S19" s="88">
        <f t="shared" si="4"/>
        <v>1348325</v>
      </c>
      <c r="T19" s="89">
        <f t="shared" si="5"/>
        <v>1908798</v>
      </c>
      <c r="U19" s="66">
        <f t="shared" si="6"/>
        <v>0</v>
      </c>
      <c r="V19" s="91">
        <v>3</v>
      </c>
    </row>
    <row r="20" spans="2:22">
      <c r="B20" s="70" t="s">
        <v>116</v>
      </c>
      <c r="C20" s="74"/>
      <c r="D20" s="59"/>
      <c r="E20" s="72">
        <f t="shared" si="0"/>
        <v>0</v>
      </c>
      <c r="F20" s="73"/>
      <c r="G20" s="109">
        <v>129784</v>
      </c>
      <c r="H20" s="108">
        <v>3000</v>
      </c>
      <c r="I20" s="63">
        <f t="shared" si="1"/>
        <v>132784</v>
      </c>
      <c r="J20" s="71"/>
      <c r="K20" s="68"/>
      <c r="L20" s="59"/>
      <c r="M20" s="59"/>
      <c r="N20" s="59"/>
      <c r="O20" s="72">
        <f t="shared" si="2"/>
        <v>0</v>
      </c>
      <c r="P20" s="76">
        <f t="shared" si="3"/>
        <v>132784</v>
      </c>
      <c r="Q20" s="87">
        <f t="shared" si="7"/>
        <v>0</v>
      </c>
      <c r="R20" s="88">
        <f t="shared" si="8"/>
        <v>132784</v>
      </c>
      <c r="S20" s="88">
        <f t="shared" si="4"/>
        <v>0</v>
      </c>
      <c r="T20" s="89">
        <f t="shared" si="5"/>
        <v>132784</v>
      </c>
      <c r="U20" s="66">
        <f t="shared" si="6"/>
        <v>0</v>
      </c>
      <c r="V20" s="91">
        <v>1</v>
      </c>
    </row>
    <row r="21" spans="2:22">
      <c r="B21" s="70" t="s">
        <v>117</v>
      </c>
      <c r="C21" s="74"/>
      <c r="D21" s="59"/>
      <c r="E21" s="72">
        <f t="shared" si="0"/>
        <v>0</v>
      </c>
      <c r="F21" s="73"/>
      <c r="G21" s="110">
        <v>77010</v>
      </c>
      <c r="H21" s="108">
        <v>3000</v>
      </c>
      <c r="I21" s="63">
        <f t="shared" si="1"/>
        <v>80010</v>
      </c>
      <c r="J21" s="71"/>
      <c r="K21" s="68"/>
      <c r="L21" s="59"/>
      <c r="M21" s="59"/>
      <c r="N21" s="59">
        <v>412058</v>
      </c>
      <c r="O21" s="72">
        <f t="shared" si="2"/>
        <v>412058</v>
      </c>
      <c r="P21" s="76">
        <f t="shared" si="3"/>
        <v>492068</v>
      </c>
      <c r="Q21" s="87">
        <f t="shared" si="7"/>
        <v>412058</v>
      </c>
      <c r="R21" s="88">
        <f t="shared" si="8"/>
        <v>80010</v>
      </c>
      <c r="S21" s="88">
        <f t="shared" si="4"/>
        <v>0</v>
      </c>
      <c r="T21" s="89">
        <f t="shared" si="5"/>
        <v>492068</v>
      </c>
      <c r="U21" s="66">
        <f t="shared" si="6"/>
        <v>0</v>
      </c>
      <c r="V21" s="91">
        <v>2</v>
      </c>
    </row>
    <row r="22" spans="2:22">
      <c r="B22" s="70" t="s">
        <v>42</v>
      </c>
      <c r="C22" s="74">
        <v>753373</v>
      </c>
      <c r="D22" s="59">
        <v>150627</v>
      </c>
      <c r="E22" s="72">
        <f t="shared" si="0"/>
        <v>904000</v>
      </c>
      <c r="F22" s="73"/>
      <c r="G22" s="109">
        <v>177055</v>
      </c>
      <c r="H22" s="108">
        <v>6869</v>
      </c>
      <c r="I22" s="63">
        <f t="shared" si="1"/>
        <v>183924</v>
      </c>
      <c r="J22" s="71"/>
      <c r="K22" s="68"/>
      <c r="L22" s="59">
        <v>476209</v>
      </c>
      <c r="M22" s="59">
        <v>1174479</v>
      </c>
      <c r="N22" s="59">
        <v>1492197</v>
      </c>
      <c r="O22" s="72">
        <f t="shared" si="2"/>
        <v>3142885</v>
      </c>
      <c r="P22" s="76">
        <f t="shared" si="3"/>
        <v>4230809</v>
      </c>
      <c r="Q22" s="87">
        <f t="shared" si="7"/>
        <v>2721779</v>
      </c>
      <c r="R22" s="88">
        <f t="shared" si="8"/>
        <v>334551</v>
      </c>
      <c r="S22" s="88">
        <f t="shared" si="4"/>
        <v>1174479</v>
      </c>
      <c r="T22" s="89">
        <f t="shared" si="5"/>
        <v>4230809</v>
      </c>
      <c r="U22" s="66">
        <f t="shared" si="6"/>
        <v>0</v>
      </c>
      <c r="V22" s="91">
        <v>5</v>
      </c>
    </row>
    <row r="23" spans="2:22">
      <c r="B23" s="70" t="s">
        <v>118</v>
      </c>
      <c r="C23" s="74"/>
      <c r="D23" s="59"/>
      <c r="E23" s="72">
        <f t="shared" si="0"/>
        <v>0</v>
      </c>
      <c r="F23" s="73"/>
      <c r="G23" s="109">
        <v>111238</v>
      </c>
      <c r="H23" s="108">
        <v>3000</v>
      </c>
      <c r="I23" s="63">
        <f t="shared" si="1"/>
        <v>114238</v>
      </c>
      <c r="J23" s="71"/>
      <c r="K23" s="68"/>
      <c r="L23" s="59"/>
      <c r="M23" s="59"/>
      <c r="N23" s="59">
        <v>573694</v>
      </c>
      <c r="O23" s="72">
        <f t="shared" si="2"/>
        <v>573694</v>
      </c>
      <c r="P23" s="76">
        <f t="shared" si="3"/>
        <v>687932</v>
      </c>
      <c r="Q23" s="87">
        <f t="shared" si="7"/>
        <v>573694</v>
      </c>
      <c r="R23" s="88">
        <f t="shared" si="8"/>
        <v>114238</v>
      </c>
      <c r="S23" s="88">
        <f t="shared" si="4"/>
        <v>0</v>
      </c>
      <c r="T23" s="89">
        <f t="shared" si="5"/>
        <v>687932</v>
      </c>
      <c r="U23" s="66">
        <f t="shared" si="6"/>
        <v>0</v>
      </c>
      <c r="V23" s="91">
        <v>2</v>
      </c>
    </row>
    <row r="24" spans="2:22">
      <c r="B24" s="70" t="s">
        <v>119</v>
      </c>
      <c r="C24" s="74"/>
      <c r="D24" s="59"/>
      <c r="E24" s="72">
        <f t="shared" si="0"/>
        <v>0</v>
      </c>
      <c r="F24" s="73"/>
      <c r="G24" s="109">
        <v>102045</v>
      </c>
      <c r="H24" s="108">
        <v>3000</v>
      </c>
      <c r="I24" s="63">
        <f t="shared" si="1"/>
        <v>105045</v>
      </c>
      <c r="J24" s="71"/>
      <c r="K24" s="68"/>
      <c r="L24" s="59"/>
      <c r="M24" s="59"/>
      <c r="N24" s="59">
        <v>470413</v>
      </c>
      <c r="O24" s="72">
        <f t="shared" si="2"/>
        <v>470413</v>
      </c>
      <c r="P24" s="76">
        <f t="shared" si="3"/>
        <v>575458</v>
      </c>
      <c r="Q24" s="87">
        <f t="shared" si="7"/>
        <v>470413</v>
      </c>
      <c r="R24" s="88">
        <f t="shared" si="8"/>
        <v>105045</v>
      </c>
      <c r="S24" s="88">
        <f t="shared" si="4"/>
        <v>0</v>
      </c>
      <c r="T24" s="89">
        <f t="shared" si="5"/>
        <v>575458</v>
      </c>
      <c r="U24" s="66">
        <f t="shared" si="6"/>
        <v>0</v>
      </c>
      <c r="V24" s="91">
        <v>2</v>
      </c>
    </row>
    <row r="25" spans="2:22">
      <c r="B25" s="70" t="s">
        <v>44</v>
      </c>
      <c r="C25" s="74"/>
      <c r="D25" s="59"/>
      <c r="E25" s="72">
        <f t="shared" si="0"/>
        <v>0</v>
      </c>
      <c r="F25" s="73"/>
      <c r="G25" s="109">
        <v>77016</v>
      </c>
      <c r="H25" s="108">
        <v>3000</v>
      </c>
      <c r="I25" s="63">
        <f t="shared" si="1"/>
        <v>80016</v>
      </c>
      <c r="J25" s="71"/>
      <c r="K25" s="68"/>
      <c r="L25" s="59"/>
      <c r="M25" s="59"/>
      <c r="N25" s="59">
        <v>418395</v>
      </c>
      <c r="O25" s="72">
        <f t="shared" si="2"/>
        <v>418395</v>
      </c>
      <c r="P25" s="76">
        <f t="shared" si="3"/>
        <v>498411</v>
      </c>
      <c r="Q25" s="87">
        <f t="shared" si="7"/>
        <v>418395</v>
      </c>
      <c r="R25" s="88">
        <f t="shared" si="8"/>
        <v>80016</v>
      </c>
      <c r="S25" s="88">
        <f t="shared" si="4"/>
        <v>0</v>
      </c>
      <c r="T25" s="89">
        <f t="shared" si="5"/>
        <v>498411</v>
      </c>
      <c r="U25" s="66">
        <f t="shared" si="6"/>
        <v>0</v>
      </c>
      <c r="V25" s="91">
        <v>2</v>
      </c>
    </row>
    <row r="26" spans="2:22">
      <c r="B26" s="70" t="s">
        <v>120</v>
      </c>
      <c r="C26" s="74">
        <v>1753373</v>
      </c>
      <c r="D26" s="59">
        <v>150627</v>
      </c>
      <c r="E26" s="72">
        <f t="shared" si="0"/>
        <v>1904000</v>
      </c>
      <c r="F26" s="73"/>
      <c r="G26" s="108">
        <v>169956</v>
      </c>
      <c r="H26" s="108">
        <v>4387</v>
      </c>
      <c r="I26" s="63">
        <f t="shared" si="1"/>
        <v>174343</v>
      </c>
      <c r="J26" s="71"/>
      <c r="K26" s="68">
        <v>757563</v>
      </c>
      <c r="L26" s="59"/>
      <c r="M26" s="59"/>
      <c r="N26" s="59">
        <v>749658</v>
      </c>
      <c r="O26" s="72">
        <f t="shared" si="2"/>
        <v>1507221</v>
      </c>
      <c r="P26" s="76">
        <f t="shared" si="3"/>
        <v>3585564</v>
      </c>
      <c r="Q26" s="87">
        <f t="shared" si="7"/>
        <v>3260594</v>
      </c>
      <c r="R26" s="88">
        <f t="shared" si="8"/>
        <v>324970</v>
      </c>
      <c r="S26" s="88">
        <f t="shared" si="4"/>
        <v>0</v>
      </c>
      <c r="T26" s="89">
        <f t="shared" si="5"/>
        <v>3585564</v>
      </c>
      <c r="U26" s="66">
        <f t="shared" si="6"/>
        <v>0</v>
      </c>
      <c r="V26" s="91">
        <v>4</v>
      </c>
    </row>
    <row r="27" spans="2:22">
      <c r="B27" s="70" t="s">
        <v>46</v>
      </c>
      <c r="C27" s="74">
        <v>4621595</v>
      </c>
      <c r="D27" s="59">
        <v>902405</v>
      </c>
      <c r="E27" s="72">
        <f t="shared" si="0"/>
        <v>5524000</v>
      </c>
      <c r="F27" s="73">
        <v>1406286</v>
      </c>
      <c r="G27" s="109">
        <v>674577</v>
      </c>
      <c r="H27" s="108">
        <v>67390</v>
      </c>
      <c r="I27" s="63">
        <f t="shared" si="1"/>
        <v>741967</v>
      </c>
      <c r="J27" s="71"/>
      <c r="K27" s="68"/>
      <c r="L27" s="59">
        <v>600000</v>
      </c>
      <c r="M27" s="59">
        <v>2492237</v>
      </c>
      <c r="N27" s="59">
        <v>6388878</v>
      </c>
      <c r="O27" s="72">
        <f t="shared" si="2"/>
        <v>9481115</v>
      </c>
      <c r="P27" s="76">
        <f t="shared" si="3"/>
        <v>17153368</v>
      </c>
      <c r="Q27" s="87">
        <f t="shared" si="7"/>
        <v>13016759</v>
      </c>
      <c r="R27" s="88">
        <f t="shared" si="8"/>
        <v>1644372</v>
      </c>
      <c r="S27" s="88">
        <f t="shared" si="4"/>
        <v>2492237</v>
      </c>
      <c r="T27" s="89">
        <f t="shared" si="5"/>
        <v>17153368</v>
      </c>
      <c r="U27" s="66">
        <f t="shared" si="6"/>
        <v>0</v>
      </c>
      <c r="V27" s="91">
        <v>6</v>
      </c>
    </row>
    <row r="28" spans="2:22">
      <c r="B28" s="70" t="s">
        <v>121</v>
      </c>
      <c r="C28" s="74"/>
      <c r="D28" s="59"/>
      <c r="E28" s="72">
        <f t="shared" si="0"/>
        <v>0</v>
      </c>
      <c r="F28" s="73"/>
      <c r="G28" s="109">
        <v>111828</v>
      </c>
      <c r="H28" s="108">
        <v>3000</v>
      </c>
      <c r="I28" s="63">
        <f t="shared" si="1"/>
        <v>114828</v>
      </c>
      <c r="J28" s="71"/>
      <c r="K28" s="68"/>
      <c r="L28" s="59"/>
      <c r="M28" s="59">
        <v>938650</v>
      </c>
      <c r="N28" s="59">
        <v>605047</v>
      </c>
      <c r="O28" s="72">
        <f t="shared" si="2"/>
        <v>1543697</v>
      </c>
      <c r="P28" s="76">
        <f t="shared" si="3"/>
        <v>1658525</v>
      </c>
      <c r="Q28" s="87">
        <f t="shared" si="7"/>
        <v>605047</v>
      </c>
      <c r="R28" s="88">
        <f t="shared" si="8"/>
        <v>114828</v>
      </c>
      <c r="S28" s="88">
        <f t="shared" si="4"/>
        <v>938650</v>
      </c>
      <c r="T28" s="89">
        <f t="shared" si="5"/>
        <v>1658525</v>
      </c>
      <c r="U28" s="66">
        <f t="shared" si="6"/>
        <v>0</v>
      </c>
      <c r="V28" s="91">
        <v>3</v>
      </c>
    </row>
    <row r="29" spans="2:22">
      <c r="B29" s="70" t="s">
        <v>122</v>
      </c>
      <c r="C29" s="74"/>
      <c r="D29" s="59"/>
      <c r="E29" s="72">
        <f t="shared" si="0"/>
        <v>0</v>
      </c>
      <c r="F29" s="73"/>
      <c r="G29" s="109">
        <v>119263</v>
      </c>
      <c r="H29" s="108">
        <v>3000</v>
      </c>
      <c r="I29" s="63">
        <f t="shared" si="1"/>
        <v>122263</v>
      </c>
      <c r="J29" s="71"/>
      <c r="K29" s="68"/>
      <c r="L29" s="59"/>
      <c r="M29" s="59"/>
      <c r="N29" s="59">
        <v>483986</v>
      </c>
      <c r="O29" s="72">
        <f t="shared" si="2"/>
        <v>483986</v>
      </c>
      <c r="P29" s="76">
        <f t="shared" si="3"/>
        <v>606249</v>
      </c>
      <c r="Q29" s="87">
        <f t="shared" si="7"/>
        <v>483986</v>
      </c>
      <c r="R29" s="88">
        <f t="shared" si="8"/>
        <v>122263</v>
      </c>
      <c r="S29" s="88">
        <f t="shared" si="4"/>
        <v>0</v>
      </c>
      <c r="T29" s="89">
        <f t="shared" si="5"/>
        <v>606249</v>
      </c>
      <c r="U29" s="66">
        <f t="shared" si="6"/>
        <v>0</v>
      </c>
      <c r="V29" s="91">
        <v>2</v>
      </c>
    </row>
    <row r="30" spans="2:22">
      <c r="B30" s="70" t="s">
        <v>123</v>
      </c>
      <c r="C30" s="74"/>
      <c r="D30" s="59"/>
      <c r="E30" s="72">
        <f t="shared" si="0"/>
        <v>0</v>
      </c>
      <c r="F30" s="73"/>
      <c r="G30" s="109">
        <v>77009</v>
      </c>
      <c r="H30" s="108">
        <v>3000</v>
      </c>
      <c r="I30" s="63">
        <f t="shared" si="1"/>
        <v>80009</v>
      </c>
      <c r="J30" s="71"/>
      <c r="K30" s="68"/>
      <c r="L30" s="59"/>
      <c r="M30" s="59"/>
      <c r="N30" s="59">
        <v>410356</v>
      </c>
      <c r="O30" s="72">
        <f t="shared" si="2"/>
        <v>410356</v>
      </c>
      <c r="P30" s="76">
        <f t="shared" si="3"/>
        <v>490365</v>
      </c>
      <c r="Q30" s="87">
        <f t="shared" si="7"/>
        <v>410356</v>
      </c>
      <c r="R30" s="88">
        <f t="shared" si="8"/>
        <v>80009</v>
      </c>
      <c r="S30" s="88">
        <f t="shared" si="4"/>
        <v>0</v>
      </c>
      <c r="T30" s="89">
        <f t="shared" si="5"/>
        <v>490365</v>
      </c>
      <c r="U30" s="66">
        <f t="shared" si="6"/>
        <v>0</v>
      </c>
      <c r="V30" s="91">
        <v>2</v>
      </c>
    </row>
    <row r="31" spans="2:22">
      <c r="B31" s="70" t="s">
        <v>124</v>
      </c>
      <c r="C31" s="74"/>
      <c r="D31" s="59"/>
      <c r="E31" s="72">
        <f t="shared" si="0"/>
        <v>0</v>
      </c>
      <c r="F31" s="73"/>
      <c r="G31" s="109">
        <v>102060</v>
      </c>
      <c r="H31" s="108">
        <v>3000</v>
      </c>
      <c r="I31" s="63">
        <f t="shared" si="1"/>
        <v>105060</v>
      </c>
      <c r="J31" s="71"/>
      <c r="K31" s="68"/>
      <c r="L31" s="59"/>
      <c r="M31" s="59"/>
      <c r="N31" s="59">
        <v>474575</v>
      </c>
      <c r="O31" s="72">
        <f t="shared" si="2"/>
        <v>474575</v>
      </c>
      <c r="P31" s="76">
        <f t="shared" si="3"/>
        <v>579635</v>
      </c>
      <c r="Q31" s="87">
        <f t="shared" si="7"/>
        <v>474575</v>
      </c>
      <c r="R31" s="88">
        <f t="shared" si="8"/>
        <v>105060</v>
      </c>
      <c r="S31" s="88">
        <f t="shared" si="4"/>
        <v>0</v>
      </c>
      <c r="T31" s="89">
        <f t="shared" si="5"/>
        <v>579635</v>
      </c>
      <c r="U31" s="66">
        <f t="shared" si="6"/>
        <v>0</v>
      </c>
      <c r="V31" s="91">
        <v>2</v>
      </c>
    </row>
    <row r="32" spans="2:22">
      <c r="B32" s="70" t="s">
        <v>125</v>
      </c>
      <c r="C32" s="74"/>
      <c r="D32" s="59"/>
      <c r="E32" s="72">
        <f t="shared" si="0"/>
        <v>0</v>
      </c>
      <c r="F32" s="73"/>
      <c r="G32" s="109">
        <v>131632</v>
      </c>
      <c r="H32" s="108">
        <v>3000</v>
      </c>
      <c r="I32" s="63">
        <f t="shared" si="1"/>
        <v>134632</v>
      </c>
      <c r="J32" s="71"/>
      <c r="K32" s="68">
        <v>400000</v>
      </c>
      <c r="L32" s="59"/>
      <c r="M32" s="59">
        <v>696457</v>
      </c>
      <c r="N32" s="59">
        <v>761669</v>
      </c>
      <c r="O32" s="72">
        <f t="shared" si="2"/>
        <v>1858126</v>
      </c>
      <c r="P32" s="76">
        <f t="shared" si="3"/>
        <v>1992758</v>
      </c>
      <c r="Q32" s="87">
        <f t="shared" si="7"/>
        <v>1161669</v>
      </c>
      <c r="R32" s="88">
        <f t="shared" si="8"/>
        <v>134632</v>
      </c>
      <c r="S32" s="88">
        <f t="shared" si="4"/>
        <v>696457</v>
      </c>
      <c r="T32" s="89">
        <f t="shared" si="5"/>
        <v>1992758</v>
      </c>
      <c r="U32" s="66">
        <f t="shared" si="6"/>
        <v>0</v>
      </c>
      <c r="V32" s="91">
        <v>4</v>
      </c>
    </row>
    <row r="33" spans="2:22">
      <c r="B33" s="70" t="s">
        <v>126</v>
      </c>
      <c r="C33" s="74"/>
      <c r="D33" s="59"/>
      <c r="E33" s="72">
        <f t="shared" si="0"/>
        <v>0</v>
      </c>
      <c r="F33" s="73"/>
      <c r="G33" s="109">
        <v>77006</v>
      </c>
      <c r="H33" s="108">
        <v>3000</v>
      </c>
      <c r="I33" s="63">
        <f t="shared" si="1"/>
        <v>80006</v>
      </c>
      <c r="J33" s="71"/>
      <c r="K33" s="68"/>
      <c r="L33" s="59"/>
      <c r="M33" s="59"/>
      <c r="N33" s="59">
        <v>402175</v>
      </c>
      <c r="O33" s="72">
        <f t="shared" si="2"/>
        <v>402175</v>
      </c>
      <c r="P33" s="76">
        <f t="shared" si="3"/>
        <v>482181</v>
      </c>
      <c r="Q33" s="87">
        <f t="shared" si="7"/>
        <v>402175</v>
      </c>
      <c r="R33" s="88">
        <f t="shared" si="8"/>
        <v>80006</v>
      </c>
      <c r="S33" s="88">
        <f t="shared" si="4"/>
        <v>0</v>
      </c>
      <c r="T33" s="89">
        <f t="shared" si="5"/>
        <v>482181</v>
      </c>
      <c r="U33" s="66">
        <f t="shared" si="6"/>
        <v>0</v>
      </c>
      <c r="V33" s="91">
        <v>2</v>
      </c>
    </row>
    <row r="34" spans="2:22">
      <c r="B34" s="70" t="s">
        <v>127</v>
      </c>
      <c r="C34" s="74"/>
      <c r="D34" s="59"/>
      <c r="E34" s="72">
        <f t="shared" si="0"/>
        <v>0</v>
      </c>
      <c r="F34" s="73"/>
      <c r="G34" s="109">
        <v>77008</v>
      </c>
      <c r="H34" s="108">
        <v>3000</v>
      </c>
      <c r="I34" s="63">
        <f t="shared" si="1"/>
        <v>80008</v>
      </c>
      <c r="J34" s="71"/>
      <c r="K34" s="68"/>
      <c r="L34" s="59"/>
      <c r="M34" s="59"/>
      <c r="N34" s="59">
        <v>408086</v>
      </c>
      <c r="O34" s="72">
        <f t="shared" si="2"/>
        <v>408086</v>
      </c>
      <c r="P34" s="76">
        <f t="shared" si="3"/>
        <v>488094</v>
      </c>
      <c r="Q34" s="87">
        <f t="shared" si="7"/>
        <v>408086</v>
      </c>
      <c r="R34" s="88">
        <f t="shared" si="8"/>
        <v>80008</v>
      </c>
      <c r="S34" s="88">
        <f t="shared" si="4"/>
        <v>0</v>
      </c>
      <c r="T34" s="89">
        <f t="shared" si="5"/>
        <v>488094</v>
      </c>
      <c r="U34" s="66">
        <f t="shared" si="6"/>
        <v>0</v>
      </c>
      <c r="V34" s="91">
        <v>2</v>
      </c>
    </row>
    <row r="35" spans="2:22">
      <c r="B35" s="70" t="s">
        <v>128</v>
      </c>
      <c r="C35" s="74"/>
      <c r="D35" s="59"/>
      <c r="E35" s="72">
        <f t="shared" si="0"/>
        <v>0</v>
      </c>
      <c r="F35" s="73"/>
      <c r="G35" s="108">
        <v>169487</v>
      </c>
      <c r="H35" s="108">
        <v>3340</v>
      </c>
      <c r="I35" s="63">
        <f t="shared" si="1"/>
        <v>172827</v>
      </c>
      <c r="J35" s="71"/>
      <c r="K35" s="68">
        <v>319145</v>
      </c>
      <c r="L35" s="59"/>
      <c r="M35" s="59"/>
      <c r="N35" s="59">
        <v>806310</v>
      </c>
      <c r="O35" s="72">
        <f t="shared" si="2"/>
        <v>1125455</v>
      </c>
      <c r="P35" s="76">
        <f t="shared" si="3"/>
        <v>1298282</v>
      </c>
      <c r="Q35" s="87">
        <f t="shared" si="7"/>
        <v>1125455</v>
      </c>
      <c r="R35" s="88">
        <f t="shared" si="8"/>
        <v>172827</v>
      </c>
      <c r="S35" s="88">
        <f t="shared" si="4"/>
        <v>0</v>
      </c>
      <c r="T35" s="89">
        <f t="shared" si="5"/>
        <v>1298282</v>
      </c>
      <c r="U35" s="66">
        <f t="shared" si="6"/>
        <v>0</v>
      </c>
      <c r="V35" s="91">
        <v>3</v>
      </c>
    </row>
    <row r="36" spans="2:22">
      <c r="B36" s="70" t="s">
        <v>129</v>
      </c>
      <c r="C36" s="74"/>
      <c r="D36" s="59"/>
      <c r="E36" s="72">
        <f t="shared" si="0"/>
        <v>0</v>
      </c>
      <c r="F36" s="73"/>
      <c r="G36" s="108">
        <v>102082</v>
      </c>
      <c r="H36" s="108">
        <v>3000</v>
      </c>
      <c r="I36" s="63">
        <f t="shared" si="1"/>
        <v>105082</v>
      </c>
      <c r="J36" s="71"/>
      <c r="K36" s="68"/>
      <c r="L36" s="59"/>
      <c r="M36" s="59"/>
      <c r="N36" s="59">
        <v>464124</v>
      </c>
      <c r="O36" s="72">
        <f t="shared" si="2"/>
        <v>464124</v>
      </c>
      <c r="P36" s="76">
        <f t="shared" si="3"/>
        <v>569206</v>
      </c>
      <c r="Q36" s="87">
        <f t="shared" si="7"/>
        <v>464124</v>
      </c>
      <c r="R36" s="88">
        <f t="shared" si="8"/>
        <v>105082</v>
      </c>
      <c r="S36" s="88">
        <f t="shared" si="4"/>
        <v>0</v>
      </c>
      <c r="T36" s="89">
        <f t="shared" si="5"/>
        <v>569206</v>
      </c>
      <c r="U36" s="66">
        <f t="shared" si="6"/>
        <v>0</v>
      </c>
      <c r="V36" s="91">
        <v>2</v>
      </c>
    </row>
    <row r="37" spans="2:22">
      <c r="B37" s="70" t="s">
        <v>130</v>
      </c>
      <c r="C37" s="74"/>
      <c r="D37" s="59"/>
      <c r="E37" s="72">
        <f t="shared" si="0"/>
        <v>0</v>
      </c>
      <c r="F37" s="73"/>
      <c r="G37" s="108">
        <v>102052</v>
      </c>
      <c r="H37" s="108">
        <v>3000</v>
      </c>
      <c r="I37" s="63">
        <f t="shared" si="1"/>
        <v>105052</v>
      </c>
      <c r="J37" s="71"/>
      <c r="K37" s="68"/>
      <c r="L37" s="59"/>
      <c r="M37" s="59">
        <v>1152188</v>
      </c>
      <c r="N37" s="59">
        <v>441094</v>
      </c>
      <c r="O37" s="72">
        <f t="shared" si="2"/>
        <v>1593282</v>
      </c>
      <c r="P37" s="76">
        <f t="shared" si="3"/>
        <v>1698334</v>
      </c>
      <c r="Q37" s="87">
        <f t="shared" si="7"/>
        <v>441094</v>
      </c>
      <c r="R37" s="88">
        <f t="shared" si="8"/>
        <v>105052</v>
      </c>
      <c r="S37" s="88">
        <f t="shared" si="4"/>
        <v>1152188</v>
      </c>
      <c r="T37" s="89">
        <f t="shared" si="5"/>
        <v>1698334</v>
      </c>
      <c r="U37" s="66">
        <f t="shared" si="6"/>
        <v>0</v>
      </c>
      <c r="V37" s="91">
        <v>3</v>
      </c>
    </row>
    <row r="38" spans="2:22">
      <c r="B38" s="70" t="s">
        <v>131</v>
      </c>
      <c r="C38" s="115"/>
      <c r="D38" s="116"/>
      <c r="E38" s="72">
        <f t="shared" si="0"/>
        <v>0</v>
      </c>
      <c r="F38" s="73"/>
      <c r="G38" s="108">
        <v>289070</v>
      </c>
      <c r="H38" s="108">
        <v>19432</v>
      </c>
      <c r="I38" s="63">
        <f t="shared" si="1"/>
        <v>308502</v>
      </c>
      <c r="J38" s="71"/>
      <c r="K38" s="68"/>
      <c r="L38" s="59">
        <v>340962</v>
      </c>
      <c r="M38" s="59"/>
      <c r="N38" s="59">
        <v>1712424</v>
      </c>
      <c r="O38" s="72">
        <f t="shared" si="2"/>
        <v>2053386</v>
      </c>
      <c r="P38" s="76">
        <f t="shared" si="3"/>
        <v>2361888</v>
      </c>
      <c r="Q38" s="87">
        <f t="shared" si="7"/>
        <v>2053386</v>
      </c>
      <c r="R38" s="88">
        <f t="shared" si="8"/>
        <v>308502</v>
      </c>
      <c r="S38" s="88">
        <f t="shared" si="4"/>
        <v>0</v>
      </c>
      <c r="T38" s="89">
        <f t="shared" si="5"/>
        <v>2361888</v>
      </c>
      <c r="U38" s="66">
        <f t="shared" si="6"/>
        <v>0</v>
      </c>
      <c r="V38" s="91">
        <v>3</v>
      </c>
    </row>
    <row r="39" spans="2:22">
      <c r="B39" s="70" t="s">
        <v>132</v>
      </c>
      <c r="C39" s="74"/>
      <c r="D39" s="59"/>
      <c r="E39" s="72">
        <f t="shared" ref="E39:E67" si="9">SUM(C39:D39)</f>
        <v>0</v>
      </c>
      <c r="F39" s="73"/>
      <c r="G39" s="109">
        <v>103581</v>
      </c>
      <c r="H39" s="108">
        <v>3000</v>
      </c>
      <c r="I39" s="63">
        <f t="shared" si="1"/>
        <v>106581</v>
      </c>
      <c r="J39" s="71"/>
      <c r="K39" s="68"/>
      <c r="L39" s="59">
        <v>560360</v>
      </c>
      <c r="M39" s="59"/>
      <c r="N39" s="59">
        <v>457362</v>
      </c>
      <c r="O39" s="72">
        <f t="shared" si="2"/>
        <v>1017722</v>
      </c>
      <c r="P39" s="76">
        <f t="shared" si="3"/>
        <v>1124303</v>
      </c>
      <c r="Q39" s="87">
        <f t="shared" si="7"/>
        <v>1017722</v>
      </c>
      <c r="R39" s="88">
        <f t="shared" si="8"/>
        <v>106581</v>
      </c>
      <c r="S39" s="88">
        <f t="shared" si="4"/>
        <v>0</v>
      </c>
      <c r="T39" s="89">
        <f t="shared" ref="T39:T67" si="10">SUM(Q39:S39)</f>
        <v>1124303</v>
      </c>
      <c r="U39" s="66">
        <f t="shared" si="6"/>
        <v>0</v>
      </c>
      <c r="V39" s="91">
        <v>3</v>
      </c>
    </row>
    <row r="40" spans="2:22">
      <c r="B40" s="70" t="s">
        <v>133</v>
      </c>
      <c r="C40" s="74"/>
      <c r="D40" s="59"/>
      <c r="E40" s="72">
        <f t="shared" si="9"/>
        <v>0</v>
      </c>
      <c r="F40" s="73"/>
      <c r="G40" s="108">
        <v>99794</v>
      </c>
      <c r="H40" s="108">
        <v>3000</v>
      </c>
      <c r="I40" s="63">
        <f t="shared" si="1"/>
        <v>102794</v>
      </c>
      <c r="J40" s="71"/>
      <c r="K40" s="68">
        <v>600563</v>
      </c>
      <c r="L40" s="59"/>
      <c r="M40" s="59"/>
      <c r="N40" s="59"/>
      <c r="O40" s="72">
        <f t="shared" si="2"/>
        <v>600563</v>
      </c>
      <c r="P40" s="76">
        <f t="shared" si="3"/>
        <v>703357</v>
      </c>
      <c r="Q40" s="87">
        <f t="shared" si="7"/>
        <v>600563</v>
      </c>
      <c r="R40" s="88">
        <f t="shared" si="8"/>
        <v>102794</v>
      </c>
      <c r="S40" s="88">
        <f t="shared" si="4"/>
        <v>0</v>
      </c>
      <c r="T40" s="89">
        <f t="shared" si="10"/>
        <v>703357</v>
      </c>
      <c r="U40" s="66">
        <f t="shared" si="6"/>
        <v>0</v>
      </c>
      <c r="V40" s="91">
        <v>2</v>
      </c>
    </row>
    <row r="41" spans="2:22">
      <c r="B41" s="70" t="s">
        <v>134</v>
      </c>
      <c r="C41" s="74"/>
      <c r="D41" s="59"/>
      <c r="E41" s="72">
        <f t="shared" si="9"/>
        <v>0</v>
      </c>
      <c r="F41" s="73"/>
      <c r="G41" s="108">
        <v>77011</v>
      </c>
      <c r="H41" s="108">
        <v>3000</v>
      </c>
      <c r="I41" s="63">
        <f t="shared" si="1"/>
        <v>80011</v>
      </c>
      <c r="J41" s="71"/>
      <c r="K41" s="68"/>
      <c r="L41" s="59"/>
      <c r="M41" s="59"/>
      <c r="N41" s="59">
        <v>410687</v>
      </c>
      <c r="O41" s="72">
        <f t="shared" si="2"/>
        <v>410687</v>
      </c>
      <c r="P41" s="76">
        <f t="shared" si="3"/>
        <v>490698</v>
      </c>
      <c r="Q41" s="87">
        <f t="shared" si="7"/>
        <v>410687</v>
      </c>
      <c r="R41" s="88">
        <f t="shared" si="8"/>
        <v>80011</v>
      </c>
      <c r="S41" s="88">
        <f t="shared" si="4"/>
        <v>0</v>
      </c>
      <c r="T41" s="89">
        <f t="shared" si="10"/>
        <v>490698</v>
      </c>
      <c r="U41" s="66">
        <f t="shared" si="6"/>
        <v>0</v>
      </c>
      <c r="V41" s="91">
        <v>2</v>
      </c>
    </row>
    <row r="42" spans="2:22">
      <c r="B42" s="70" t="s">
        <v>135</v>
      </c>
      <c r="C42" s="74">
        <v>1506477</v>
      </c>
      <c r="D42" s="59">
        <v>301523</v>
      </c>
      <c r="E42" s="72">
        <f t="shared" si="9"/>
        <v>1808000</v>
      </c>
      <c r="F42" s="73">
        <v>512654</v>
      </c>
      <c r="G42" s="108">
        <v>251807</v>
      </c>
      <c r="H42" s="108">
        <v>13858</v>
      </c>
      <c r="I42" s="63">
        <f t="shared" si="1"/>
        <v>265665</v>
      </c>
      <c r="J42" s="71"/>
      <c r="K42" s="68"/>
      <c r="L42" s="59"/>
      <c r="M42" s="59">
        <v>1378871</v>
      </c>
      <c r="N42" s="59">
        <v>2263062</v>
      </c>
      <c r="O42" s="72">
        <f t="shared" si="2"/>
        <v>3641933</v>
      </c>
      <c r="P42" s="76">
        <f t="shared" si="3"/>
        <v>6228252</v>
      </c>
      <c r="Q42" s="87">
        <f t="shared" si="7"/>
        <v>4282193</v>
      </c>
      <c r="R42" s="88">
        <f t="shared" si="8"/>
        <v>567188</v>
      </c>
      <c r="S42" s="88">
        <f t="shared" si="4"/>
        <v>1378871</v>
      </c>
      <c r="T42" s="89">
        <f t="shared" si="10"/>
        <v>6228252</v>
      </c>
      <c r="U42" s="66">
        <f t="shared" si="6"/>
        <v>0</v>
      </c>
      <c r="V42" s="91">
        <v>5</v>
      </c>
    </row>
    <row r="43" spans="2:22">
      <c r="B43" s="70" t="s">
        <v>136</v>
      </c>
      <c r="C43" s="74">
        <v>1621477</v>
      </c>
      <c r="D43" s="59">
        <v>301523</v>
      </c>
      <c r="E43" s="72">
        <f t="shared" si="9"/>
        <v>1923000</v>
      </c>
      <c r="F43" s="73">
        <v>664016</v>
      </c>
      <c r="G43" s="108">
        <v>185156</v>
      </c>
      <c r="H43" s="108">
        <v>14426</v>
      </c>
      <c r="I43" s="63">
        <f t="shared" si="1"/>
        <v>199582</v>
      </c>
      <c r="J43" s="71"/>
      <c r="K43" s="68"/>
      <c r="L43" s="59"/>
      <c r="M43" s="59">
        <v>1468711</v>
      </c>
      <c r="N43" s="59">
        <v>1601530</v>
      </c>
      <c r="O43" s="72">
        <f t="shared" si="2"/>
        <v>3070241</v>
      </c>
      <c r="P43" s="76">
        <f t="shared" si="3"/>
        <v>5856839</v>
      </c>
      <c r="Q43" s="87">
        <f t="shared" si="7"/>
        <v>3887023</v>
      </c>
      <c r="R43" s="88">
        <f t="shared" si="8"/>
        <v>501105</v>
      </c>
      <c r="S43" s="88">
        <f t="shared" si="4"/>
        <v>1468711</v>
      </c>
      <c r="T43" s="89">
        <f t="shared" si="10"/>
        <v>5856839</v>
      </c>
      <c r="U43" s="66">
        <f t="shared" si="6"/>
        <v>0</v>
      </c>
      <c r="V43" s="91">
        <v>5</v>
      </c>
    </row>
    <row r="44" spans="2:22">
      <c r="B44" s="70" t="s">
        <v>137</v>
      </c>
      <c r="C44" s="74"/>
      <c r="D44" s="59"/>
      <c r="E44" s="72">
        <f t="shared" si="9"/>
        <v>0</v>
      </c>
      <c r="F44" s="73"/>
      <c r="G44" s="108">
        <v>102040</v>
      </c>
      <c r="H44" s="108">
        <v>3000</v>
      </c>
      <c r="I44" s="63">
        <f t="shared" si="1"/>
        <v>105040</v>
      </c>
      <c r="J44" s="71"/>
      <c r="K44" s="68"/>
      <c r="L44" s="59"/>
      <c r="M44" s="59"/>
      <c r="N44" s="59">
        <v>442702</v>
      </c>
      <c r="O44" s="72">
        <f t="shared" si="2"/>
        <v>442702</v>
      </c>
      <c r="P44" s="76">
        <f t="shared" si="3"/>
        <v>547742</v>
      </c>
      <c r="Q44" s="87">
        <f t="shared" si="7"/>
        <v>442702</v>
      </c>
      <c r="R44" s="88">
        <f t="shared" si="8"/>
        <v>105040</v>
      </c>
      <c r="S44" s="88">
        <f t="shared" si="4"/>
        <v>0</v>
      </c>
      <c r="T44" s="89">
        <f t="shared" si="10"/>
        <v>547742</v>
      </c>
      <c r="U44" s="66">
        <f t="shared" si="6"/>
        <v>0</v>
      </c>
      <c r="V44" s="91">
        <v>2</v>
      </c>
    </row>
    <row r="45" spans="2:22" ht="14.25" customHeight="1">
      <c r="B45" s="70" t="s">
        <v>138</v>
      </c>
      <c r="C45" s="74">
        <v>2260120</v>
      </c>
      <c r="D45" s="59">
        <v>451880</v>
      </c>
      <c r="E45" s="72">
        <f t="shared" si="9"/>
        <v>2712000</v>
      </c>
      <c r="F45" s="73">
        <v>980310</v>
      </c>
      <c r="G45" s="108">
        <v>490152</v>
      </c>
      <c r="H45" s="109">
        <v>22567</v>
      </c>
      <c r="I45" s="63">
        <f t="shared" si="1"/>
        <v>512719</v>
      </c>
      <c r="J45" s="71"/>
      <c r="K45" s="68"/>
      <c r="L45" s="59"/>
      <c r="M45" s="59"/>
      <c r="N45" s="59">
        <v>2279944</v>
      </c>
      <c r="O45" s="72">
        <f t="shared" si="2"/>
        <v>2279944</v>
      </c>
      <c r="P45" s="76">
        <f t="shared" si="3"/>
        <v>6484973</v>
      </c>
      <c r="Q45" s="87">
        <f t="shared" si="7"/>
        <v>5520374</v>
      </c>
      <c r="R45" s="88">
        <f t="shared" si="8"/>
        <v>964599</v>
      </c>
      <c r="S45" s="88">
        <f t="shared" si="4"/>
        <v>0</v>
      </c>
      <c r="T45" s="89">
        <f t="shared" si="10"/>
        <v>6484973</v>
      </c>
      <c r="U45" s="66">
        <f t="shared" si="6"/>
        <v>0</v>
      </c>
      <c r="V45" s="91">
        <v>4</v>
      </c>
    </row>
    <row r="46" spans="2:22" ht="14.25" customHeight="1">
      <c r="B46" s="70" t="s">
        <v>139</v>
      </c>
      <c r="C46" s="74">
        <v>1506477</v>
      </c>
      <c r="D46" s="59">
        <v>301523</v>
      </c>
      <c r="E46" s="72">
        <f t="shared" si="9"/>
        <v>1808000</v>
      </c>
      <c r="F46" s="73">
        <v>484310</v>
      </c>
      <c r="G46" s="108">
        <v>297167</v>
      </c>
      <c r="H46" s="108">
        <v>23324</v>
      </c>
      <c r="I46" s="63">
        <f t="shared" si="1"/>
        <v>320491</v>
      </c>
      <c r="J46" s="71"/>
      <c r="K46" s="68"/>
      <c r="L46" s="59">
        <v>600000</v>
      </c>
      <c r="M46" s="59">
        <v>1239634</v>
      </c>
      <c r="N46" s="59">
        <v>2185366</v>
      </c>
      <c r="O46" s="72">
        <f t="shared" si="2"/>
        <v>4025000</v>
      </c>
      <c r="P46" s="76">
        <f t="shared" si="3"/>
        <v>6637801</v>
      </c>
      <c r="Q46" s="87">
        <f t="shared" si="7"/>
        <v>4776153</v>
      </c>
      <c r="R46" s="88">
        <f t="shared" si="8"/>
        <v>622014</v>
      </c>
      <c r="S46" s="88">
        <f t="shared" si="4"/>
        <v>1239634</v>
      </c>
      <c r="T46" s="89">
        <f t="shared" si="10"/>
        <v>6637801</v>
      </c>
      <c r="U46" s="66">
        <f t="shared" si="6"/>
        <v>0</v>
      </c>
      <c r="V46" s="91">
        <v>6</v>
      </c>
    </row>
    <row r="47" spans="2:22">
      <c r="B47" s="70" t="s">
        <v>140</v>
      </c>
      <c r="C47" s="74">
        <v>753373</v>
      </c>
      <c r="D47" s="59">
        <v>150627</v>
      </c>
      <c r="E47" s="72">
        <f t="shared" si="9"/>
        <v>904000</v>
      </c>
      <c r="F47" s="73">
        <v>459560</v>
      </c>
      <c r="G47" s="108">
        <v>139938</v>
      </c>
      <c r="H47" s="108">
        <v>5023</v>
      </c>
      <c r="I47" s="63">
        <f t="shared" si="1"/>
        <v>144961</v>
      </c>
      <c r="J47" s="71"/>
      <c r="K47" s="68"/>
      <c r="L47" s="59"/>
      <c r="M47" s="59">
        <v>1840477</v>
      </c>
      <c r="N47" s="59">
        <v>654275</v>
      </c>
      <c r="O47" s="72">
        <f t="shared" si="2"/>
        <v>2494752</v>
      </c>
      <c r="P47" s="76">
        <f t="shared" si="3"/>
        <v>4003273</v>
      </c>
      <c r="Q47" s="87">
        <f t="shared" si="7"/>
        <v>1867208</v>
      </c>
      <c r="R47" s="88">
        <f t="shared" si="8"/>
        <v>295588</v>
      </c>
      <c r="S47" s="88">
        <f t="shared" si="4"/>
        <v>1840477</v>
      </c>
      <c r="T47" s="89">
        <f t="shared" si="10"/>
        <v>4003273</v>
      </c>
      <c r="U47" s="66">
        <f t="shared" si="6"/>
        <v>0</v>
      </c>
      <c r="V47" s="91">
        <v>5</v>
      </c>
    </row>
    <row r="48" spans="2:22">
      <c r="B48" s="70" t="s">
        <v>141</v>
      </c>
      <c r="C48" s="74">
        <v>753373</v>
      </c>
      <c r="D48" s="59">
        <v>150627</v>
      </c>
      <c r="E48" s="72">
        <f t="shared" si="9"/>
        <v>904000</v>
      </c>
      <c r="F48" s="73">
        <v>548754</v>
      </c>
      <c r="G48" s="108">
        <v>153848</v>
      </c>
      <c r="H48" s="108">
        <v>6214</v>
      </c>
      <c r="I48" s="63">
        <f t="shared" si="1"/>
        <v>160062</v>
      </c>
      <c r="J48" s="71"/>
      <c r="K48" s="68"/>
      <c r="L48" s="59"/>
      <c r="M48" s="59"/>
      <c r="N48" s="59">
        <v>1113030</v>
      </c>
      <c r="O48" s="72">
        <f t="shared" si="2"/>
        <v>1113030</v>
      </c>
      <c r="P48" s="76">
        <f t="shared" si="3"/>
        <v>2725846</v>
      </c>
      <c r="Q48" s="87">
        <f t="shared" si="7"/>
        <v>2415157</v>
      </c>
      <c r="R48" s="88">
        <f t="shared" si="8"/>
        <v>310689</v>
      </c>
      <c r="S48" s="88">
        <f t="shared" si="4"/>
        <v>0</v>
      </c>
      <c r="T48" s="89">
        <f t="shared" si="10"/>
        <v>2725846</v>
      </c>
      <c r="U48" s="66">
        <f t="shared" si="6"/>
        <v>0</v>
      </c>
      <c r="V48" s="91">
        <v>4</v>
      </c>
    </row>
    <row r="49" spans="2:22">
      <c r="B49" s="70" t="s">
        <v>142</v>
      </c>
      <c r="C49" s="74"/>
      <c r="D49" s="59"/>
      <c r="E49" s="72">
        <f t="shared" si="9"/>
        <v>0</v>
      </c>
      <c r="F49" s="73"/>
      <c r="G49" s="108">
        <v>122194</v>
      </c>
      <c r="H49" s="108">
        <v>3000</v>
      </c>
      <c r="I49" s="63">
        <f t="shared" si="1"/>
        <v>125194</v>
      </c>
      <c r="J49" s="71"/>
      <c r="K49" s="68"/>
      <c r="L49" s="59"/>
      <c r="M49" s="59"/>
      <c r="N49" s="59">
        <v>528107</v>
      </c>
      <c r="O49" s="72">
        <f t="shared" si="2"/>
        <v>528107</v>
      </c>
      <c r="P49" s="76">
        <f t="shared" si="3"/>
        <v>653301</v>
      </c>
      <c r="Q49" s="87">
        <f t="shared" si="7"/>
        <v>528107</v>
      </c>
      <c r="R49" s="88">
        <f t="shared" si="8"/>
        <v>125194</v>
      </c>
      <c r="S49" s="88">
        <f t="shared" si="4"/>
        <v>0</v>
      </c>
      <c r="T49" s="89">
        <f t="shared" si="10"/>
        <v>653301</v>
      </c>
      <c r="U49" s="66">
        <f t="shared" si="6"/>
        <v>0</v>
      </c>
      <c r="V49" s="91">
        <v>2</v>
      </c>
    </row>
    <row r="50" spans="2:22">
      <c r="B50" s="70" t="s">
        <v>143</v>
      </c>
      <c r="C50" s="74"/>
      <c r="D50" s="59"/>
      <c r="E50" s="72">
        <f t="shared" si="9"/>
        <v>0</v>
      </c>
      <c r="F50" s="73"/>
      <c r="G50" s="108">
        <v>168763</v>
      </c>
      <c r="H50" s="108">
        <v>4327</v>
      </c>
      <c r="I50" s="63">
        <f t="shared" si="1"/>
        <v>173090</v>
      </c>
      <c r="J50" s="71"/>
      <c r="K50" s="68"/>
      <c r="L50" s="59"/>
      <c r="M50" s="59">
        <v>1629610</v>
      </c>
      <c r="N50" s="59">
        <v>647418</v>
      </c>
      <c r="O50" s="72">
        <f t="shared" si="2"/>
        <v>2277028</v>
      </c>
      <c r="P50" s="76">
        <f t="shared" si="3"/>
        <v>2450118</v>
      </c>
      <c r="Q50" s="87">
        <f t="shared" si="7"/>
        <v>647418</v>
      </c>
      <c r="R50" s="88">
        <f t="shared" si="8"/>
        <v>173090</v>
      </c>
      <c r="S50" s="88">
        <f t="shared" si="4"/>
        <v>1629610</v>
      </c>
      <c r="T50" s="89">
        <f t="shared" si="10"/>
        <v>2450118</v>
      </c>
      <c r="U50" s="66">
        <f t="shared" si="6"/>
        <v>0</v>
      </c>
      <c r="V50" s="91">
        <v>3</v>
      </c>
    </row>
    <row r="51" spans="2:22">
      <c r="B51" s="70" t="s">
        <v>144</v>
      </c>
      <c r="C51" s="74"/>
      <c r="D51" s="59"/>
      <c r="E51" s="72">
        <f t="shared" si="9"/>
        <v>0</v>
      </c>
      <c r="F51" s="73"/>
      <c r="G51" s="108">
        <v>166290</v>
      </c>
      <c r="H51" s="108">
        <v>3000</v>
      </c>
      <c r="I51" s="63">
        <f t="shared" si="1"/>
        <v>169290</v>
      </c>
      <c r="J51" s="71"/>
      <c r="K51" s="68"/>
      <c r="L51" s="59"/>
      <c r="M51" s="59"/>
      <c r="N51" s="59">
        <v>837191</v>
      </c>
      <c r="O51" s="72">
        <f t="shared" si="2"/>
        <v>837191</v>
      </c>
      <c r="P51" s="76">
        <f t="shared" si="3"/>
        <v>1006481</v>
      </c>
      <c r="Q51" s="87">
        <f t="shared" si="7"/>
        <v>837191</v>
      </c>
      <c r="R51" s="88">
        <f t="shared" si="8"/>
        <v>169290</v>
      </c>
      <c r="S51" s="88">
        <f t="shared" si="4"/>
        <v>0</v>
      </c>
      <c r="T51" s="89">
        <f t="shared" si="10"/>
        <v>1006481</v>
      </c>
      <c r="U51" s="66">
        <f t="shared" si="6"/>
        <v>0</v>
      </c>
      <c r="V51" s="91">
        <v>2</v>
      </c>
    </row>
    <row r="52" spans="2:22">
      <c r="B52" s="70" t="s">
        <v>145</v>
      </c>
      <c r="C52" s="74">
        <v>753373</v>
      </c>
      <c r="D52" s="59">
        <v>150627</v>
      </c>
      <c r="E52" s="72">
        <f t="shared" si="9"/>
        <v>904000</v>
      </c>
      <c r="F52" s="73">
        <v>409828</v>
      </c>
      <c r="G52" s="108">
        <v>209412</v>
      </c>
      <c r="H52" s="108">
        <v>11697</v>
      </c>
      <c r="I52" s="63">
        <f t="shared" si="1"/>
        <v>221109</v>
      </c>
      <c r="J52" s="71"/>
      <c r="K52" s="68"/>
      <c r="L52" s="59"/>
      <c r="M52" s="59"/>
      <c r="N52" s="59">
        <v>1022802</v>
      </c>
      <c r="O52" s="72">
        <f t="shared" si="2"/>
        <v>1022802</v>
      </c>
      <c r="P52" s="76">
        <f t="shared" si="3"/>
        <v>2557739</v>
      </c>
      <c r="Q52" s="87">
        <f t="shared" si="7"/>
        <v>2186003</v>
      </c>
      <c r="R52" s="88">
        <f t="shared" si="8"/>
        <v>371736</v>
      </c>
      <c r="S52" s="88">
        <f t="shared" si="4"/>
        <v>0</v>
      </c>
      <c r="T52" s="89">
        <f t="shared" si="10"/>
        <v>2557739</v>
      </c>
      <c r="U52" s="66">
        <f t="shared" si="6"/>
        <v>0</v>
      </c>
      <c r="V52" s="91">
        <v>4</v>
      </c>
    </row>
    <row r="53" spans="2:22">
      <c r="B53" s="70" t="s">
        <v>146</v>
      </c>
      <c r="C53" s="74"/>
      <c r="D53" s="59"/>
      <c r="E53" s="72">
        <f t="shared" si="9"/>
        <v>0</v>
      </c>
      <c r="F53" s="73"/>
      <c r="G53" s="111">
        <v>124325</v>
      </c>
      <c r="H53" s="111">
        <v>3000</v>
      </c>
      <c r="I53" s="63">
        <f t="shared" si="1"/>
        <v>127325</v>
      </c>
      <c r="J53" s="71"/>
      <c r="K53" s="68">
        <v>800000</v>
      </c>
      <c r="L53" s="59"/>
      <c r="M53" s="59"/>
      <c r="N53" s="59">
        <v>549718</v>
      </c>
      <c r="O53" s="72">
        <f t="shared" si="2"/>
        <v>1349718</v>
      </c>
      <c r="P53" s="76">
        <f t="shared" si="3"/>
        <v>1477043</v>
      </c>
      <c r="Q53" s="87">
        <f t="shared" si="7"/>
        <v>1349718</v>
      </c>
      <c r="R53" s="88">
        <f t="shared" si="8"/>
        <v>127325</v>
      </c>
      <c r="S53" s="88">
        <f t="shared" si="4"/>
        <v>0</v>
      </c>
      <c r="T53" s="89">
        <f t="shared" si="10"/>
        <v>1477043</v>
      </c>
      <c r="U53" s="66">
        <f t="shared" si="6"/>
        <v>0</v>
      </c>
      <c r="V53" s="91">
        <v>3</v>
      </c>
    </row>
    <row r="54" spans="2:22">
      <c r="B54" s="70" t="s">
        <v>147</v>
      </c>
      <c r="C54" s="74"/>
      <c r="D54" s="59"/>
      <c r="E54" s="72">
        <f t="shared" si="9"/>
        <v>0</v>
      </c>
      <c r="F54" s="73"/>
      <c r="G54" s="112">
        <v>110426</v>
      </c>
      <c r="H54" s="108">
        <v>3000</v>
      </c>
      <c r="I54" s="63">
        <f t="shared" si="1"/>
        <v>113426</v>
      </c>
      <c r="J54" s="71"/>
      <c r="K54" s="68"/>
      <c r="L54" s="59"/>
      <c r="M54" s="59">
        <v>1099306</v>
      </c>
      <c r="N54" s="59">
        <v>545320</v>
      </c>
      <c r="O54" s="72">
        <f t="shared" si="2"/>
        <v>1644626</v>
      </c>
      <c r="P54" s="76">
        <f t="shared" si="3"/>
        <v>1758052</v>
      </c>
      <c r="Q54" s="87">
        <f t="shared" si="7"/>
        <v>545320</v>
      </c>
      <c r="R54" s="88">
        <f t="shared" si="8"/>
        <v>113426</v>
      </c>
      <c r="S54" s="88">
        <f t="shared" si="4"/>
        <v>1099306</v>
      </c>
      <c r="T54" s="89">
        <f t="shared" si="10"/>
        <v>1758052</v>
      </c>
      <c r="U54" s="66">
        <f t="shared" si="6"/>
        <v>0</v>
      </c>
      <c r="V54" s="91">
        <v>3</v>
      </c>
    </row>
    <row r="55" spans="2:22">
      <c r="B55" s="70" t="s">
        <v>148</v>
      </c>
      <c r="C55" s="74"/>
      <c r="D55" s="59"/>
      <c r="E55" s="72">
        <f t="shared" si="9"/>
        <v>0</v>
      </c>
      <c r="F55" s="73"/>
      <c r="G55" s="109">
        <v>77002</v>
      </c>
      <c r="H55" s="108">
        <v>3000</v>
      </c>
      <c r="I55" s="63">
        <f t="shared" si="1"/>
        <v>80002</v>
      </c>
      <c r="J55" s="71"/>
      <c r="K55" s="68"/>
      <c r="L55" s="59"/>
      <c r="M55" s="59"/>
      <c r="N55" s="59">
        <v>401229</v>
      </c>
      <c r="O55" s="72">
        <f t="shared" si="2"/>
        <v>401229</v>
      </c>
      <c r="P55" s="76">
        <f t="shared" si="3"/>
        <v>481231</v>
      </c>
      <c r="Q55" s="87">
        <f t="shared" si="7"/>
        <v>401229</v>
      </c>
      <c r="R55" s="88">
        <f t="shared" si="8"/>
        <v>80002</v>
      </c>
      <c r="S55" s="88">
        <f t="shared" si="4"/>
        <v>0</v>
      </c>
      <c r="T55" s="89">
        <f t="shared" si="10"/>
        <v>481231</v>
      </c>
      <c r="U55" s="66">
        <f t="shared" si="6"/>
        <v>0</v>
      </c>
      <c r="V55" s="91">
        <v>2</v>
      </c>
    </row>
    <row r="56" spans="2:22">
      <c r="B56" s="70" t="s">
        <v>149</v>
      </c>
      <c r="C56" s="74"/>
      <c r="D56" s="59"/>
      <c r="E56" s="72">
        <f t="shared" si="9"/>
        <v>0</v>
      </c>
      <c r="F56" s="73"/>
      <c r="G56" s="108">
        <v>102028</v>
      </c>
      <c r="H56" s="108">
        <v>3000</v>
      </c>
      <c r="I56" s="63">
        <f t="shared" si="1"/>
        <v>105028</v>
      </c>
      <c r="J56" s="71"/>
      <c r="K56" s="68"/>
      <c r="L56" s="59"/>
      <c r="M56" s="59"/>
      <c r="N56" s="59">
        <v>429697</v>
      </c>
      <c r="O56" s="72">
        <f t="shared" si="2"/>
        <v>429697</v>
      </c>
      <c r="P56" s="76">
        <f t="shared" si="3"/>
        <v>534725</v>
      </c>
      <c r="Q56" s="87">
        <f t="shared" si="7"/>
        <v>429697</v>
      </c>
      <c r="R56" s="88">
        <f t="shared" si="8"/>
        <v>105028</v>
      </c>
      <c r="S56" s="88">
        <f t="shared" si="4"/>
        <v>0</v>
      </c>
      <c r="T56" s="89">
        <f t="shared" si="10"/>
        <v>534725</v>
      </c>
      <c r="U56" s="66">
        <f t="shared" si="6"/>
        <v>0</v>
      </c>
      <c r="V56" s="91">
        <v>2</v>
      </c>
    </row>
    <row r="57" spans="2:22">
      <c r="B57" s="70" t="s">
        <v>150</v>
      </c>
      <c r="C57" s="74"/>
      <c r="D57" s="59"/>
      <c r="E57" s="72">
        <f t="shared" si="9"/>
        <v>0</v>
      </c>
      <c r="F57" s="73"/>
      <c r="G57" s="108">
        <v>133051</v>
      </c>
      <c r="H57" s="108">
        <v>4171</v>
      </c>
      <c r="I57" s="63">
        <f t="shared" si="1"/>
        <v>137222</v>
      </c>
      <c r="J57" s="71"/>
      <c r="K57" s="68"/>
      <c r="L57" s="59">
        <v>600000</v>
      </c>
      <c r="M57" s="59">
        <v>1350894</v>
      </c>
      <c r="N57" s="59">
        <v>653471</v>
      </c>
      <c r="O57" s="72">
        <f t="shared" si="2"/>
        <v>2604365</v>
      </c>
      <c r="P57" s="76">
        <f t="shared" si="3"/>
        <v>2741587</v>
      </c>
      <c r="Q57" s="87">
        <f t="shared" si="7"/>
        <v>1253471</v>
      </c>
      <c r="R57" s="88">
        <f t="shared" si="8"/>
        <v>137222</v>
      </c>
      <c r="S57" s="88">
        <f t="shared" si="4"/>
        <v>1350894</v>
      </c>
      <c r="T57" s="89">
        <f t="shared" si="10"/>
        <v>2741587</v>
      </c>
      <c r="U57" s="66">
        <f t="shared" si="6"/>
        <v>0</v>
      </c>
      <c r="V57" s="91">
        <v>4</v>
      </c>
    </row>
    <row r="58" spans="2:22">
      <c r="B58" s="70" t="s">
        <v>151</v>
      </c>
      <c r="C58" s="74"/>
      <c r="D58" s="59"/>
      <c r="E58" s="72">
        <f t="shared" si="9"/>
        <v>0</v>
      </c>
      <c r="F58" s="73"/>
      <c r="G58" s="108">
        <v>138597</v>
      </c>
      <c r="H58" s="108">
        <v>3000</v>
      </c>
      <c r="I58" s="63">
        <f t="shared" si="1"/>
        <v>141597</v>
      </c>
      <c r="J58" s="71"/>
      <c r="K58" s="68"/>
      <c r="L58" s="59">
        <v>800000</v>
      </c>
      <c r="M58" s="59">
        <v>577465</v>
      </c>
      <c r="N58" s="59">
        <v>627178</v>
      </c>
      <c r="O58" s="72">
        <f t="shared" si="2"/>
        <v>2004643</v>
      </c>
      <c r="P58" s="76">
        <f t="shared" si="3"/>
        <v>2146240</v>
      </c>
      <c r="Q58" s="87">
        <f t="shared" si="7"/>
        <v>1427178</v>
      </c>
      <c r="R58" s="88">
        <f t="shared" si="8"/>
        <v>141597</v>
      </c>
      <c r="S58" s="88">
        <f t="shared" si="4"/>
        <v>577465</v>
      </c>
      <c r="T58" s="89">
        <f t="shared" si="10"/>
        <v>2146240</v>
      </c>
      <c r="U58" s="66">
        <f t="shared" si="6"/>
        <v>0</v>
      </c>
      <c r="V58" s="91">
        <v>4</v>
      </c>
    </row>
    <row r="59" spans="2:22">
      <c r="B59" s="70" t="s">
        <v>48</v>
      </c>
      <c r="C59" s="74"/>
      <c r="D59" s="59"/>
      <c r="E59" s="72">
        <f t="shared" si="9"/>
        <v>0</v>
      </c>
      <c r="F59" s="73"/>
      <c r="G59" s="108">
        <v>186113</v>
      </c>
      <c r="H59" s="108">
        <v>4057</v>
      </c>
      <c r="I59" s="63">
        <f t="shared" si="1"/>
        <v>190170</v>
      </c>
      <c r="J59" s="71"/>
      <c r="K59" s="68"/>
      <c r="L59" s="59"/>
      <c r="M59" s="59">
        <v>1023664</v>
      </c>
      <c r="N59" s="59">
        <v>932762</v>
      </c>
      <c r="O59" s="72">
        <f t="shared" si="2"/>
        <v>1956426</v>
      </c>
      <c r="P59" s="76">
        <f t="shared" si="3"/>
        <v>2146596</v>
      </c>
      <c r="Q59" s="87">
        <f t="shared" si="7"/>
        <v>932762</v>
      </c>
      <c r="R59" s="88">
        <f t="shared" si="8"/>
        <v>190170</v>
      </c>
      <c r="S59" s="88">
        <f t="shared" si="4"/>
        <v>1023664</v>
      </c>
      <c r="T59" s="89">
        <f t="shared" si="10"/>
        <v>2146596</v>
      </c>
      <c r="U59" s="66">
        <f t="shared" si="6"/>
        <v>0</v>
      </c>
      <c r="V59" s="91">
        <v>3</v>
      </c>
    </row>
    <row r="60" spans="2:22">
      <c r="B60" s="70" t="s">
        <v>152</v>
      </c>
      <c r="C60" s="74"/>
      <c r="D60" s="59"/>
      <c r="E60" s="72">
        <f t="shared" si="9"/>
        <v>0</v>
      </c>
      <c r="F60" s="73"/>
      <c r="G60" s="108">
        <v>102068</v>
      </c>
      <c r="H60" s="108">
        <v>3000</v>
      </c>
      <c r="I60" s="63">
        <f t="shared" si="1"/>
        <v>105068</v>
      </c>
      <c r="J60" s="71"/>
      <c r="K60" s="68"/>
      <c r="L60" s="59"/>
      <c r="M60" s="59"/>
      <c r="N60" s="59">
        <v>500490</v>
      </c>
      <c r="O60" s="72">
        <f t="shared" si="2"/>
        <v>500490</v>
      </c>
      <c r="P60" s="76">
        <f t="shared" si="3"/>
        <v>605558</v>
      </c>
      <c r="Q60" s="87">
        <f t="shared" si="7"/>
        <v>500490</v>
      </c>
      <c r="R60" s="88">
        <f t="shared" si="8"/>
        <v>105068</v>
      </c>
      <c r="S60" s="88">
        <f t="shared" si="4"/>
        <v>0</v>
      </c>
      <c r="T60" s="89">
        <f t="shared" si="10"/>
        <v>605558</v>
      </c>
      <c r="U60" s="66">
        <f t="shared" si="6"/>
        <v>0</v>
      </c>
      <c r="V60" s="91">
        <v>2</v>
      </c>
    </row>
    <row r="61" spans="2:22">
      <c r="B61" s="70" t="s">
        <v>153</v>
      </c>
      <c r="C61" s="74"/>
      <c r="D61" s="59"/>
      <c r="E61" s="72">
        <f t="shared" si="9"/>
        <v>0</v>
      </c>
      <c r="F61" s="73"/>
      <c r="G61" s="108">
        <v>102049</v>
      </c>
      <c r="H61" s="108">
        <v>3000</v>
      </c>
      <c r="I61" s="63">
        <f t="shared" si="1"/>
        <v>105049</v>
      </c>
      <c r="J61" s="71"/>
      <c r="K61" s="68"/>
      <c r="L61" s="59"/>
      <c r="M61" s="59">
        <v>656843</v>
      </c>
      <c r="N61" s="59">
        <v>461429</v>
      </c>
      <c r="O61" s="72">
        <f t="shared" si="2"/>
        <v>1118272</v>
      </c>
      <c r="P61" s="76">
        <f t="shared" si="3"/>
        <v>1223321</v>
      </c>
      <c r="Q61" s="87">
        <f t="shared" si="7"/>
        <v>461429</v>
      </c>
      <c r="R61" s="88">
        <f t="shared" si="8"/>
        <v>105049</v>
      </c>
      <c r="S61" s="88">
        <f t="shared" si="4"/>
        <v>656843</v>
      </c>
      <c r="T61" s="89">
        <f t="shared" si="10"/>
        <v>1223321</v>
      </c>
      <c r="U61" s="66">
        <f t="shared" si="6"/>
        <v>0</v>
      </c>
      <c r="V61" s="91">
        <v>3</v>
      </c>
    </row>
    <row r="62" spans="2:22">
      <c r="B62" s="70" t="s">
        <v>154</v>
      </c>
      <c r="C62" s="74"/>
      <c r="D62" s="59"/>
      <c r="E62" s="72">
        <f t="shared" si="9"/>
        <v>0</v>
      </c>
      <c r="F62" s="73"/>
      <c r="G62" s="108">
        <v>77008</v>
      </c>
      <c r="H62" s="108">
        <v>3000</v>
      </c>
      <c r="I62" s="63">
        <f t="shared" si="1"/>
        <v>80008</v>
      </c>
      <c r="J62" s="71"/>
      <c r="K62" s="68"/>
      <c r="L62" s="59"/>
      <c r="M62" s="59"/>
      <c r="N62" s="59"/>
      <c r="O62" s="72">
        <f t="shared" si="2"/>
        <v>0</v>
      </c>
      <c r="P62" s="76">
        <f t="shared" si="3"/>
        <v>80008</v>
      </c>
      <c r="Q62" s="87">
        <f t="shared" si="7"/>
        <v>0</v>
      </c>
      <c r="R62" s="88">
        <f t="shared" si="8"/>
        <v>80008</v>
      </c>
      <c r="S62" s="88">
        <f t="shared" si="4"/>
        <v>0</v>
      </c>
      <c r="T62" s="89">
        <f t="shared" si="10"/>
        <v>80008</v>
      </c>
      <c r="U62" s="66">
        <f t="shared" si="6"/>
        <v>0</v>
      </c>
      <c r="V62" s="91">
        <v>1</v>
      </c>
    </row>
    <row r="63" spans="2:22">
      <c r="B63" s="70" t="s">
        <v>155</v>
      </c>
      <c r="C63" s="74"/>
      <c r="D63" s="59"/>
      <c r="E63" s="72">
        <f t="shared" si="9"/>
        <v>0</v>
      </c>
      <c r="F63" s="73"/>
      <c r="G63" s="108">
        <v>178049</v>
      </c>
      <c r="H63" s="108">
        <v>4060</v>
      </c>
      <c r="I63" s="63">
        <f t="shared" si="1"/>
        <v>182109</v>
      </c>
      <c r="J63" s="71"/>
      <c r="K63" s="68"/>
      <c r="L63" s="59"/>
      <c r="M63" s="59"/>
      <c r="N63" s="59">
        <v>1015235</v>
      </c>
      <c r="O63" s="72">
        <f t="shared" si="2"/>
        <v>1015235</v>
      </c>
      <c r="P63" s="76">
        <f t="shared" si="3"/>
        <v>1197344</v>
      </c>
      <c r="Q63" s="87">
        <f t="shared" si="7"/>
        <v>1015235</v>
      </c>
      <c r="R63" s="88">
        <f t="shared" si="8"/>
        <v>182109</v>
      </c>
      <c r="S63" s="88">
        <f t="shared" si="4"/>
        <v>0</v>
      </c>
      <c r="T63" s="89">
        <f t="shared" si="10"/>
        <v>1197344</v>
      </c>
      <c r="U63" s="66">
        <f t="shared" si="6"/>
        <v>0</v>
      </c>
      <c r="V63" s="91">
        <v>2</v>
      </c>
    </row>
    <row r="64" spans="2:22">
      <c r="B64" s="70" t="s">
        <v>156</v>
      </c>
      <c r="C64" s="74"/>
      <c r="D64" s="59"/>
      <c r="E64" s="72">
        <f t="shared" si="9"/>
        <v>0</v>
      </c>
      <c r="F64" s="73"/>
      <c r="G64" s="109">
        <v>102027</v>
      </c>
      <c r="H64" s="108">
        <v>3000</v>
      </c>
      <c r="I64" s="63">
        <f t="shared" si="1"/>
        <v>105027</v>
      </c>
      <c r="J64" s="71"/>
      <c r="K64" s="68"/>
      <c r="L64" s="59"/>
      <c r="M64" s="59"/>
      <c r="N64" s="59">
        <v>426954</v>
      </c>
      <c r="O64" s="72">
        <f t="shared" si="2"/>
        <v>426954</v>
      </c>
      <c r="P64" s="76">
        <f t="shared" si="3"/>
        <v>531981</v>
      </c>
      <c r="Q64" s="87">
        <f t="shared" si="7"/>
        <v>426954</v>
      </c>
      <c r="R64" s="88">
        <f t="shared" si="8"/>
        <v>105027</v>
      </c>
      <c r="S64" s="88">
        <f t="shared" si="4"/>
        <v>0</v>
      </c>
      <c r="T64" s="89">
        <f t="shared" si="10"/>
        <v>531981</v>
      </c>
      <c r="U64" s="66">
        <f t="shared" si="6"/>
        <v>0</v>
      </c>
      <c r="V64" s="91">
        <v>2</v>
      </c>
    </row>
    <row r="65" spans="1:25">
      <c r="B65" s="70" t="s">
        <v>50</v>
      </c>
      <c r="C65" s="74"/>
      <c r="D65" s="59"/>
      <c r="E65" s="72">
        <f t="shared" si="9"/>
        <v>0</v>
      </c>
      <c r="F65" s="73"/>
      <c r="G65" s="108">
        <v>155524</v>
      </c>
      <c r="H65" s="108">
        <v>4445</v>
      </c>
      <c r="I65" s="63">
        <f t="shared" si="1"/>
        <v>159969</v>
      </c>
      <c r="J65" s="71"/>
      <c r="K65" s="68"/>
      <c r="L65" s="59"/>
      <c r="M65" s="59"/>
      <c r="N65" s="59">
        <v>909874</v>
      </c>
      <c r="O65" s="72">
        <f t="shared" si="2"/>
        <v>909874</v>
      </c>
      <c r="P65" s="76">
        <f t="shared" si="3"/>
        <v>1069843</v>
      </c>
      <c r="Q65" s="87">
        <f t="shared" si="7"/>
        <v>909874</v>
      </c>
      <c r="R65" s="88">
        <f t="shared" si="8"/>
        <v>159969</v>
      </c>
      <c r="S65" s="88">
        <f t="shared" si="4"/>
        <v>0</v>
      </c>
      <c r="T65" s="89">
        <f t="shared" si="10"/>
        <v>1069843</v>
      </c>
      <c r="U65" s="66">
        <f t="shared" si="6"/>
        <v>0</v>
      </c>
      <c r="V65" s="91">
        <v>2</v>
      </c>
    </row>
    <row r="66" spans="1:25">
      <c r="B66" s="70" t="s">
        <v>157</v>
      </c>
      <c r="C66" s="74"/>
      <c r="D66" s="59"/>
      <c r="E66" s="72">
        <f t="shared" si="9"/>
        <v>0</v>
      </c>
      <c r="F66" s="73"/>
      <c r="G66" s="108">
        <v>97620</v>
      </c>
      <c r="H66" s="108">
        <v>3000</v>
      </c>
      <c r="I66" s="63">
        <f t="shared" si="1"/>
        <v>100620</v>
      </c>
      <c r="J66" s="71"/>
      <c r="K66" s="68"/>
      <c r="L66" s="59"/>
      <c r="M66" s="116">
        <v>603113</v>
      </c>
      <c r="N66" s="59">
        <v>513163</v>
      </c>
      <c r="O66" s="72">
        <f t="shared" si="2"/>
        <v>1116276</v>
      </c>
      <c r="P66" s="76">
        <f t="shared" si="3"/>
        <v>1216896</v>
      </c>
      <c r="Q66" s="87">
        <f t="shared" si="7"/>
        <v>513163</v>
      </c>
      <c r="R66" s="88">
        <f t="shared" si="8"/>
        <v>100620</v>
      </c>
      <c r="S66" s="88">
        <f t="shared" si="4"/>
        <v>603113</v>
      </c>
      <c r="T66" s="89">
        <f t="shared" si="10"/>
        <v>1216896</v>
      </c>
      <c r="U66" s="66">
        <f t="shared" si="6"/>
        <v>0</v>
      </c>
      <c r="V66" s="91">
        <v>3</v>
      </c>
    </row>
    <row r="67" spans="1:25">
      <c r="B67" s="70" t="s">
        <v>158</v>
      </c>
      <c r="C67" s="74"/>
      <c r="D67" s="59"/>
      <c r="E67" s="72">
        <f t="shared" si="9"/>
        <v>0</v>
      </c>
      <c r="F67" s="73"/>
      <c r="G67" s="108">
        <v>102062</v>
      </c>
      <c r="H67" s="108">
        <v>3000</v>
      </c>
      <c r="I67" s="63">
        <f t="shared" si="1"/>
        <v>105062</v>
      </c>
      <c r="J67" s="71"/>
      <c r="K67" s="68"/>
      <c r="L67" s="59"/>
      <c r="M67" s="59"/>
      <c r="N67" s="59">
        <v>481574</v>
      </c>
      <c r="O67" s="72">
        <f t="shared" si="2"/>
        <v>481574</v>
      </c>
      <c r="P67" s="76">
        <f t="shared" si="3"/>
        <v>586636</v>
      </c>
      <c r="Q67" s="87">
        <f t="shared" si="7"/>
        <v>481574</v>
      </c>
      <c r="R67" s="88">
        <f t="shared" si="8"/>
        <v>105062</v>
      </c>
      <c r="S67" s="88">
        <f t="shared" si="4"/>
        <v>0</v>
      </c>
      <c r="T67" s="89">
        <f t="shared" si="10"/>
        <v>586636</v>
      </c>
      <c r="U67" s="66">
        <f t="shared" si="6"/>
        <v>0</v>
      </c>
      <c r="V67" s="91">
        <v>2</v>
      </c>
    </row>
    <row r="68" spans="1:25" s="107" customFormat="1" ht="27.75" customHeight="1">
      <c r="B68" s="94"/>
      <c r="C68" s="95">
        <f t="shared" ref="C68:T68" si="11">SUM(C7:C67)</f>
        <v>20174338</v>
      </c>
      <c r="D68" s="96">
        <f t="shared" si="11"/>
        <v>3765662</v>
      </c>
      <c r="E68" s="97">
        <f t="shared" si="11"/>
        <v>23940000</v>
      </c>
      <c r="F68" s="98">
        <f t="shared" si="11"/>
        <v>7200000</v>
      </c>
      <c r="G68" s="99">
        <f t="shared" si="11"/>
        <v>8852030</v>
      </c>
      <c r="H68" s="96">
        <f t="shared" si="11"/>
        <v>368000</v>
      </c>
      <c r="I68" s="100">
        <f t="shared" si="11"/>
        <v>9220030</v>
      </c>
      <c r="J68" s="101">
        <f t="shared" si="11"/>
        <v>0</v>
      </c>
      <c r="K68" s="99">
        <f t="shared" si="11"/>
        <v>2877271</v>
      </c>
      <c r="L68" s="96">
        <f t="shared" si="11"/>
        <v>4791448</v>
      </c>
      <c r="M68" s="96">
        <f t="shared" si="11"/>
        <v>25597685</v>
      </c>
      <c r="N68" s="96">
        <f t="shared" si="11"/>
        <v>47760624</v>
      </c>
      <c r="O68" s="102">
        <f t="shared" si="11"/>
        <v>81027028</v>
      </c>
      <c r="P68" s="98">
        <f t="shared" si="11"/>
        <v>121387058</v>
      </c>
      <c r="Q68" s="103">
        <f t="shared" si="11"/>
        <v>82803681</v>
      </c>
      <c r="R68" s="104">
        <f t="shared" si="11"/>
        <v>12985692</v>
      </c>
      <c r="S68" s="104">
        <f t="shared" si="11"/>
        <v>25597685</v>
      </c>
      <c r="T68" s="104">
        <f t="shared" si="11"/>
        <v>121387058</v>
      </c>
      <c r="U68" s="105"/>
      <c r="V68" s="106"/>
    </row>
    <row r="69" spans="1:25" ht="15" customHeight="1">
      <c r="E69" s="82"/>
      <c r="I69" s="82"/>
      <c r="O69" s="82"/>
      <c r="P69" s="19"/>
      <c r="Q69" s="82"/>
      <c r="R69" s="82"/>
      <c r="S69" s="82"/>
      <c r="T69" s="19"/>
      <c r="V69" s="91">
        <f>SUM(V7:V68)</f>
        <v>177</v>
      </c>
    </row>
    <row r="70" spans="1:25" ht="45" customHeight="1">
      <c r="A70" s="19"/>
      <c r="B70" s="77" t="s">
        <v>84</v>
      </c>
      <c r="C70" s="78" t="s">
        <v>85</v>
      </c>
      <c r="D70" s="67" t="s">
        <v>86</v>
      </c>
      <c r="E70" s="79" t="s">
        <v>87</v>
      </c>
      <c r="F70" s="75" t="s">
        <v>88</v>
      </c>
      <c r="G70" s="69" t="s">
        <v>159</v>
      </c>
      <c r="H70" s="67" t="s">
        <v>90</v>
      </c>
      <c r="I70" s="80" t="s">
        <v>91</v>
      </c>
      <c r="J70" s="81" t="s">
        <v>92</v>
      </c>
      <c r="K70" s="69" t="s">
        <v>93</v>
      </c>
      <c r="L70" s="67" t="s">
        <v>94</v>
      </c>
      <c r="M70" s="67" t="s">
        <v>95</v>
      </c>
      <c r="N70" s="67" t="s">
        <v>96</v>
      </c>
      <c r="O70" s="79" t="s">
        <v>97</v>
      </c>
      <c r="P70" s="75" t="s">
        <v>98</v>
      </c>
      <c r="Q70" s="83" t="s">
        <v>99</v>
      </c>
      <c r="R70" s="84" t="s">
        <v>100</v>
      </c>
      <c r="S70" s="84" t="s">
        <v>101</v>
      </c>
      <c r="T70" s="85" t="s">
        <v>98</v>
      </c>
      <c r="U70" s="86" t="s">
        <v>102</v>
      </c>
      <c r="V70" s="130" t="s">
        <v>103</v>
      </c>
      <c r="W70" s="19"/>
      <c r="X70" s="19"/>
      <c r="Y70" s="19"/>
    </row>
    <row r="71" spans="1:25" ht="15" customHeight="1">
      <c r="E71" s="82">
        <v>13</v>
      </c>
      <c r="F71" s="45">
        <v>11</v>
      </c>
      <c r="I71" s="82">
        <v>61</v>
      </c>
      <c r="K71" s="45">
        <v>5</v>
      </c>
      <c r="L71" s="45">
        <v>9</v>
      </c>
      <c r="M71" s="45">
        <v>21</v>
      </c>
      <c r="N71" s="45">
        <v>57</v>
      </c>
      <c r="O71" s="45"/>
      <c r="P71" s="19"/>
      <c r="Q71" s="82"/>
      <c r="R71" s="82"/>
      <c r="S71" s="82"/>
      <c r="T71" s="19"/>
      <c r="V71" s="45">
        <f>SUM(E71:U71)</f>
        <v>177</v>
      </c>
    </row>
    <row r="72" spans="1:25">
      <c r="E72" s="45"/>
      <c r="I72" s="82"/>
      <c r="O72" s="45"/>
      <c r="P72" s="19"/>
      <c r="Q72" s="82"/>
      <c r="R72" s="82"/>
      <c r="S72" s="82"/>
      <c r="T72" s="19"/>
    </row>
    <row r="73" spans="1:25" ht="15" customHeight="1">
      <c r="E73" s="45"/>
      <c r="I73" s="82"/>
      <c r="O73" s="45"/>
      <c r="P73" s="19"/>
      <c r="Q73" s="82"/>
      <c r="R73" s="82"/>
      <c r="S73" s="82"/>
      <c r="T73" s="19"/>
    </row>
    <row r="74" spans="1:25" ht="15" customHeight="1">
      <c r="E74" s="45"/>
      <c r="I74" s="82"/>
      <c r="O74" s="45"/>
      <c r="P74" s="19"/>
      <c r="Q74" s="82"/>
      <c r="R74" s="82"/>
      <c r="S74" s="82"/>
      <c r="T74" s="19"/>
    </row>
    <row r="75" spans="1:25" ht="15" customHeight="1">
      <c r="E75" s="45"/>
      <c r="I75" s="82"/>
      <c r="O75" s="45"/>
      <c r="P75" s="19"/>
      <c r="Q75" s="82"/>
      <c r="R75" s="82"/>
      <c r="S75" s="82"/>
      <c r="T75" s="19"/>
    </row>
    <row r="76" spans="1:25" ht="15" customHeight="1">
      <c r="E76" s="45"/>
      <c r="I76" s="82"/>
      <c r="O76" s="45"/>
      <c r="P76" s="19"/>
      <c r="Q76" s="82"/>
      <c r="R76" s="82"/>
      <c r="S76" s="82"/>
      <c r="T76" s="19"/>
    </row>
    <row r="77" spans="1:25" ht="15" customHeight="1">
      <c r="E77" s="45"/>
      <c r="I77" s="82"/>
      <c r="O77" s="45"/>
      <c r="P77" s="19"/>
      <c r="Q77" s="82"/>
      <c r="R77" s="82"/>
      <c r="S77" s="82"/>
      <c r="T77" s="19"/>
    </row>
    <row r="78" spans="1:25" ht="15" customHeight="1">
      <c r="E78" s="45"/>
      <c r="I78" s="82"/>
      <c r="O78" s="45"/>
      <c r="P78" s="19"/>
      <c r="Q78" s="82"/>
      <c r="R78" s="82"/>
      <c r="S78" s="82"/>
      <c r="T78" s="19"/>
    </row>
    <row r="79" spans="1:25" ht="15" customHeight="1">
      <c r="E79" s="45"/>
      <c r="I79" s="82"/>
      <c r="O79" s="45"/>
      <c r="P79" s="19"/>
      <c r="Q79" s="82"/>
      <c r="R79" s="82"/>
      <c r="S79" s="82"/>
      <c r="T79" s="19"/>
    </row>
    <row r="80" spans="1:25" ht="15" customHeight="1">
      <c r="E80" s="45"/>
      <c r="I80" s="82"/>
      <c r="O80" s="45"/>
      <c r="P80" s="19"/>
      <c r="Q80" s="82"/>
      <c r="R80" s="82"/>
      <c r="S80" s="82"/>
      <c r="T80" s="19"/>
    </row>
    <row r="81" spans="5:20" ht="15" customHeight="1">
      <c r="E81" s="45"/>
      <c r="I81" s="82"/>
      <c r="O81" s="45"/>
      <c r="P81" s="19"/>
      <c r="Q81" s="82"/>
      <c r="R81" s="82"/>
      <c r="S81" s="82"/>
      <c r="T81" s="19"/>
    </row>
    <row r="82" spans="5:20" ht="15" customHeight="1">
      <c r="E82" s="45"/>
      <c r="I82" s="82"/>
      <c r="O82" s="45"/>
      <c r="P82" s="19"/>
      <c r="Q82" s="82"/>
      <c r="R82" s="82"/>
      <c r="S82" s="82"/>
      <c r="T82" s="19"/>
    </row>
    <row r="83" spans="5:20" ht="15" customHeight="1">
      <c r="E83" s="45"/>
      <c r="I83" s="82"/>
      <c r="O83" s="45"/>
      <c r="P83" s="19"/>
      <c r="Q83" s="82"/>
      <c r="R83" s="82"/>
      <c r="S83" s="82"/>
      <c r="T83" s="19"/>
    </row>
    <row r="84" spans="5:20" ht="15" customHeight="1">
      <c r="E84" s="45"/>
      <c r="I84" s="82"/>
      <c r="O84" s="45"/>
      <c r="P84" s="19"/>
      <c r="Q84" s="82"/>
      <c r="R84" s="82"/>
      <c r="S84" s="82"/>
      <c r="T84" s="19"/>
    </row>
    <row r="85" spans="5:20" ht="15" customHeight="1">
      <c r="E85" s="45"/>
      <c r="I85" s="82"/>
      <c r="O85" s="45"/>
      <c r="P85" s="19"/>
      <c r="Q85" s="82"/>
      <c r="R85" s="82"/>
      <c r="S85" s="82"/>
      <c r="T85" s="19"/>
    </row>
    <row r="86" spans="5:20" ht="15" customHeight="1">
      <c r="E86" s="45"/>
      <c r="I86" s="82"/>
      <c r="O86" s="45"/>
      <c r="P86" s="19"/>
      <c r="Q86" s="82"/>
      <c r="R86" s="82"/>
      <c r="S86" s="82"/>
      <c r="T86" s="19"/>
    </row>
    <row r="87" spans="5:20" ht="15" customHeight="1">
      <c r="E87" s="45"/>
      <c r="I87" s="82"/>
      <c r="O87" s="45"/>
      <c r="P87" s="19"/>
      <c r="Q87" s="82"/>
      <c r="R87" s="82"/>
      <c r="S87" s="82"/>
      <c r="T87" s="19"/>
    </row>
    <row r="88" spans="5:20" ht="15" customHeight="1">
      <c r="E88" s="45"/>
      <c r="I88" s="82"/>
      <c r="O88" s="45"/>
      <c r="P88" s="19"/>
      <c r="Q88" s="82"/>
      <c r="R88" s="82"/>
      <c r="S88" s="82"/>
      <c r="T88" s="19"/>
    </row>
    <row r="89" spans="5:20" ht="15" customHeight="1">
      <c r="E89" s="45"/>
      <c r="I89" s="82"/>
      <c r="O89" s="45"/>
      <c r="P89" s="19"/>
      <c r="Q89" s="82"/>
      <c r="R89" s="82"/>
      <c r="S89" s="82"/>
      <c r="T89" s="19"/>
    </row>
    <row r="90" spans="5:20" ht="15" customHeight="1">
      <c r="E90" s="45"/>
      <c r="I90" s="82"/>
      <c r="O90" s="45"/>
      <c r="P90" s="19"/>
      <c r="Q90" s="82"/>
      <c r="R90" s="82"/>
      <c r="S90" s="82"/>
      <c r="T90" s="19"/>
    </row>
    <row r="91" spans="5:20" ht="15" customHeight="1">
      <c r="E91" s="45"/>
      <c r="I91" s="82"/>
      <c r="O91" s="45"/>
      <c r="P91" s="19"/>
      <c r="Q91" s="82"/>
      <c r="R91" s="82"/>
      <c r="S91" s="82"/>
      <c r="T91" s="19"/>
    </row>
    <row r="92" spans="5:20" ht="15" customHeight="1">
      <c r="E92" s="45"/>
      <c r="I92" s="82"/>
      <c r="O92" s="45"/>
      <c r="P92" s="19"/>
      <c r="Q92" s="82"/>
      <c r="R92" s="82"/>
      <c r="S92" s="82"/>
      <c r="T92" s="19"/>
    </row>
    <row r="93" spans="5:20" ht="15" customHeight="1">
      <c r="E93" s="82"/>
      <c r="I93" s="82"/>
      <c r="O93" s="45"/>
      <c r="P93" s="19"/>
      <c r="Q93" s="82"/>
      <c r="R93" s="82"/>
      <c r="S93" s="82"/>
      <c r="T93" s="19"/>
    </row>
    <row r="94" spans="5:20" ht="15" customHeight="1">
      <c r="E94" s="82"/>
      <c r="I94" s="82"/>
      <c r="O94" s="45"/>
      <c r="P94" s="19"/>
      <c r="Q94" s="82"/>
      <c r="R94" s="82"/>
      <c r="S94" s="82"/>
      <c r="T94" s="19"/>
    </row>
    <row r="95" spans="5:20" ht="15" customHeight="1">
      <c r="E95" s="82"/>
      <c r="I95" s="82"/>
      <c r="O95" s="45"/>
      <c r="P95" s="19"/>
      <c r="Q95" s="82"/>
      <c r="R95" s="82"/>
      <c r="S95" s="82"/>
      <c r="T95" s="19"/>
    </row>
    <row r="96" spans="5:20" ht="15" customHeight="1">
      <c r="E96" s="82"/>
      <c r="I96" s="82"/>
      <c r="O96" s="45"/>
      <c r="P96" s="19"/>
      <c r="Q96" s="82"/>
      <c r="R96" s="82"/>
      <c r="S96" s="82"/>
      <c r="T96" s="19"/>
    </row>
    <row r="97" spans="5:20" ht="15" customHeight="1">
      <c r="E97" s="82"/>
      <c r="I97" s="82"/>
      <c r="O97" s="45"/>
      <c r="P97" s="19"/>
      <c r="Q97" s="82"/>
      <c r="R97" s="82"/>
      <c r="S97" s="82"/>
      <c r="T97" s="19"/>
    </row>
    <row r="98" spans="5:20" ht="15" customHeight="1">
      <c r="E98" s="82"/>
      <c r="I98" s="82"/>
      <c r="O98" s="45"/>
      <c r="P98" s="19"/>
      <c r="Q98" s="82"/>
      <c r="R98" s="82"/>
      <c r="S98" s="82"/>
      <c r="T98" s="19"/>
    </row>
    <row r="99" spans="5:20" ht="15" customHeight="1">
      <c r="E99" s="82"/>
      <c r="I99" s="82"/>
      <c r="O99" s="45"/>
      <c r="P99" s="19"/>
      <c r="Q99" s="82"/>
      <c r="R99" s="82"/>
      <c r="S99" s="82"/>
      <c r="T99" s="19"/>
    </row>
    <row r="100" spans="5:20" ht="15" customHeight="1">
      <c r="E100" s="82"/>
      <c r="I100" s="82"/>
      <c r="O100" s="45"/>
      <c r="P100" s="19"/>
      <c r="Q100" s="82"/>
      <c r="R100" s="82"/>
      <c r="S100" s="82"/>
      <c r="T100" s="19"/>
    </row>
    <row r="101" spans="5:20" ht="15" customHeight="1">
      <c r="E101" s="82"/>
      <c r="I101" s="82"/>
      <c r="O101" s="45"/>
      <c r="P101" s="19"/>
      <c r="Q101" s="82"/>
      <c r="R101" s="82"/>
      <c r="S101" s="82"/>
      <c r="T101" s="19"/>
    </row>
    <row r="102" spans="5:20" ht="15" customHeight="1">
      <c r="E102" s="82"/>
      <c r="I102" s="82"/>
      <c r="O102" s="45"/>
      <c r="P102" s="19"/>
      <c r="Q102" s="82"/>
      <c r="R102" s="82"/>
      <c r="S102" s="82"/>
      <c r="T102" s="19"/>
    </row>
    <row r="103" spans="5:20" ht="15" customHeight="1">
      <c r="E103" s="82"/>
      <c r="I103" s="82"/>
      <c r="O103" s="45"/>
      <c r="P103" s="19"/>
      <c r="Q103" s="82"/>
      <c r="R103" s="82"/>
      <c r="S103" s="82"/>
      <c r="T103" s="19"/>
    </row>
    <row r="104" spans="5:20" ht="15" customHeight="1">
      <c r="E104" s="82"/>
      <c r="I104" s="82"/>
      <c r="O104" s="45"/>
      <c r="P104" s="19"/>
      <c r="Q104" s="82"/>
      <c r="R104" s="82"/>
      <c r="S104" s="82"/>
      <c r="T104" s="19"/>
    </row>
    <row r="105" spans="5:20" ht="15" customHeight="1">
      <c r="E105" s="82"/>
      <c r="I105" s="82"/>
      <c r="O105" s="45"/>
      <c r="P105" s="19"/>
      <c r="Q105" s="82"/>
      <c r="R105" s="82"/>
      <c r="S105" s="82"/>
      <c r="T105" s="19"/>
    </row>
    <row r="106" spans="5:20" ht="15" customHeight="1">
      <c r="E106" s="82"/>
      <c r="I106" s="82"/>
      <c r="O106" s="45"/>
      <c r="P106" s="19"/>
      <c r="Q106" s="82"/>
      <c r="R106" s="82"/>
      <c r="S106" s="82"/>
      <c r="T106" s="19"/>
    </row>
    <row r="107" spans="5:20" ht="15" customHeight="1">
      <c r="E107" s="82"/>
      <c r="I107" s="82"/>
      <c r="O107" s="45"/>
      <c r="P107" s="19"/>
      <c r="Q107" s="82"/>
      <c r="R107" s="82"/>
      <c r="S107" s="82"/>
      <c r="T107" s="19"/>
    </row>
    <row r="108" spans="5:20" ht="15" customHeight="1">
      <c r="E108" s="82"/>
      <c r="I108" s="82"/>
      <c r="O108" s="45"/>
      <c r="P108" s="19"/>
      <c r="Q108" s="82"/>
      <c r="R108" s="82"/>
      <c r="S108" s="82"/>
      <c r="T108" s="19"/>
    </row>
    <row r="109" spans="5:20" ht="15" customHeight="1">
      <c r="E109" s="82"/>
      <c r="I109" s="82"/>
      <c r="O109" s="45"/>
      <c r="P109" s="19"/>
      <c r="Q109" s="82"/>
      <c r="R109" s="82"/>
      <c r="S109" s="82"/>
      <c r="T109" s="19"/>
    </row>
    <row r="110" spans="5:20" ht="15" customHeight="1">
      <c r="E110" s="82"/>
      <c r="I110" s="82"/>
      <c r="O110" s="45"/>
      <c r="P110" s="19"/>
      <c r="Q110" s="82"/>
      <c r="R110" s="82"/>
      <c r="S110" s="82"/>
      <c r="T110" s="19"/>
    </row>
    <row r="111" spans="5:20" ht="15" customHeight="1">
      <c r="E111" s="82"/>
      <c r="I111" s="82"/>
      <c r="O111" s="45"/>
      <c r="P111" s="19"/>
      <c r="Q111" s="82"/>
      <c r="R111" s="82"/>
      <c r="S111" s="82"/>
      <c r="T111" s="19"/>
    </row>
    <row r="112" spans="5:20" ht="15" customHeight="1">
      <c r="E112" s="82"/>
      <c r="I112" s="82"/>
      <c r="O112" s="45"/>
      <c r="P112" s="19"/>
      <c r="Q112" s="82"/>
      <c r="R112" s="82"/>
      <c r="S112" s="82"/>
      <c r="T112" s="19"/>
    </row>
    <row r="113" spans="5:20" ht="15" customHeight="1">
      <c r="E113" s="82"/>
      <c r="I113" s="82"/>
      <c r="O113" s="45"/>
      <c r="P113" s="19"/>
      <c r="Q113" s="82"/>
      <c r="R113" s="82"/>
      <c r="S113" s="82"/>
      <c r="T113" s="19"/>
    </row>
    <row r="114" spans="5:20" ht="15" customHeight="1">
      <c r="E114" s="82"/>
      <c r="I114" s="82"/>
      <c r="O114" s="45"/>
      <c r="P114" s="19"/>
      <c r="Q114" s="82"/>
      <c r="R114" s="82"/>
      <c r="S114" s="82"/>
      <c r="T114" s="19"/>
    </row>
    <row r="115" spans="5:20" ht="15" customHeight="1">
      <c r="E115" s="82"/>
      <c r="I115" s="82"/>
      <c r="O115" s="45"/>
      <c r="P115" s="19"/>
      <c r="Q115" s="82"/>
      <c r="R115" s="82"/>
      <c r="S115" s="82"/>
      <c r="T115" s="19"/>
    </row>
    <row r="116" spans="5:20" ht="15" customHeight="1">
      <c r="E116" s="82"/>
      <c r="I116" s="82"/>
      <c r="O116" s="45"/>
      <c r="P116" s="19"/>
      <c r="Q116" s="82"/>
      <c r="R116" s="82"/>
      <c r="S116" s="82"/>
      <c r="T116" s="19"/>
    </row>
    <row r="117" spans="5:20" ht="15" customHeight="1">
      <c r="E117" s="82"/>
      <c r="I117" s="82"/>
      <c r="O117" s="45"/>
      <c r="P117" s="19"/>
      <c r="Q117" s="82"/>
      <c r="R117" s="82"/>
      <c r="S117" s="82"/>
      <c r="T117" s="19"/>
    </row>
    <row r="118" spans="5:20" ht="15" customHeight="1">
      <c r="E118" s="82"/>
      <c r="I118" s="82"/>
      <c r="O118" s="45"/>
      <c r="P118" s="19"/>
      <c r="Q118" s="82"/>
      <c r="R118" s="82"/>
      <c r="S118" s="82"/>
      <c r="T118" s="19"/>
    </row>
    <row r="119" spans="5:20" ht="15" customHeight="1">
      <c r="E119" s="82"/>
      <c r="I119" s="82"/>
      <c r="O119" s="45"/>
      <c r="P119" s="19"/>
      <c r="Q119" s="82"/>
      <c r="R119" s="82"/>
      <c r="S119" s="82"/>
      <c r="T119" s="19"/>
    </row>
    <row r="120" spans="5:20" ht="15" customHeight="1">
      <c r="E120" s="82"/>
      <c r="I120" s="82"/>
      <c r="O120" s="45"/>
      <c r="P120" s="19"/>
      <c r="Q120" s="82"/>
      <c r="R120" s="82"/>
      <c r="S120" s="82"/>
      <c r="T120" s="19"/>
    </row>
    <row r="121" spans="5:20" ht="15" customHeight="1">
      <c r="E121" s="82"/>
      <c r="I121" s="82"/>
      <c r="O121" s="45"/>
      <c r="P121" s="19"/>
      <c r="Q121" s="82"/>
      <c r="R121" s="82"/>
      <c r="S121" s="82"/>
      <c r="T121" s="19"/>
    </row>
    <row r="122" spans="5:20" ht="15" customHeight="1">
      <c r="E122" s="82"/>
      <c r="I122" s="82"/>
      <c r="O122" s="45"/>
      <c r="P122" s="19"/>
      <c r="Q122" s="82"/>
      <c r="R122" s="82"/>
      <c r="S122" s="82"/>
      <c r="T122" s="19"/>
    </row>
    <row r="123" spans="5:20" ht="15" customHeight="1">
      <c r="E123" s="82"/>
      <c r="I123" s="82"/>
      <c r="O123" s="45"/>
      <c r="P123" s="19"/>
      <c r="Q123" s="82"/>
      <c r="R123" s="82"/>
      <c r="S123" s="82"/>
      <c r="T123" s="19"/>
    </row>
    <row r="124" spans="5:20" ht="15" customHeight="1">
      <c r="E124" s="82"/>
      <c r="I124" s="82"/>
      <c r="O124" s="45"/>
      <c r="P124" s="19"/>
      <c r="Q124" s="82"/>
      <c r="R124" s="82"/>
      <c r="S124" s="82"/>
      <c r="T124" s="19"/>
    </row>
    <row r="125" spans="5:20" ht="15" customHeight="1">
      <c r="E125" s="82"/>
      <c r="I125" s="82"/>
      <c r="O125" s="45"/>
      <c r="P125" s="19"/>
      <c r="Q125" s="82"/>
      <c r="R125" s="82"/>
      <c r="S125" s="82"/>
      <c r="T125" s="19"/>
    </row>
    <row r="126" spans="5:20" ht="15" customHeight="1">
      <c r="E126" s="82"/>
      <c r="I126" s="82"/>
      <c r="O126" s="45"/>
      <c r="P126" s="19"/>
      <c r="Q126" s="82"/>
      <c r="R126" s="82"/>
      <c r="S126" s="82"/>
      <c r="T126" s="19"/>
    </row>
    <row r="127" spans="5:20" ht="15" customHeight="1">
      <c r="E127" s="82"/>
      <c r="I127" s="82"/>
      <c r="O127" s="45"/>
      <c r="P127" s="19"/>
      <c r="Q127" s="82"/>
      <c r="R127" s="82"/>
      <c r="S127" s="82"/>
      <c r="T127" s="19"/>
    </row>
    <row r="128" spans="5:20" ht="15" customHeight="1">
      <c r="E128" s="82"/>
      <c r="I128" s="82"/>
      <c r="O128" s="45"/>
      <c r="P128" s="19"/>
      <c r="Q128" s="82"/>
      <c r="R128" s="82"/>
      <c r="S128" s="82"/>
      <c r="T128" s="19"/>
    </row>
    <row r="129" spans="5:20" ht="15" customHeight="1">
      <c r="E129" s="82"/>
      <c r="I129" s="82"/>
      <c r="O129" s="45"/>
      <c r="P129" s="19"/>
      <c r="Q129" s="82"/>
      <c r="R129" s="82"/>
      <c r="S129" s="82"/>
      <c r="T129" s="19"/>
    </row>
    <row r="130" spans="5:20" ht="15" customHeight="1">
      <c r="E130" s="82"/>
      <c r="I130" s="82"/>
      <c r="O130" s="45"/>
      <c r="P130" s="19"/>
      <c r="Q130" s="82"/>
      <c r="R130" s="82"/>
      <c r="S130" s="82"/>
      <c r="T130" s="19"/>
    </row>
    <row r="131" spans="5:20" ht="15" customHeight="1">
      <c r="E131" s="82"/>
      <c r="I131" s="82"/>
      <c r="O131" s="45"/>
      <c r="P131" s="19"/>
      <c r="Q131" s="82"/>
      <c r="R131" s="82"/>
      <c r="S131" s="82"/>
      <c r="T131" s="19"/>
    </row>
    <row r="132" spans="5:20" ht="15" customHeight="1">
      <c r="E132" s="82"/>
      <c r="I132" s="82"/>
      <c r="O132" s="45"/>
      <c r="P132" s="19"/>
      <c r="Q132" s="82"/>
      <c r="R132" s="82"/>
      <c r="S132" s="82"/>
      <c r="T132" s="19"/>
    </row>
    <row r="133" spans="5:20" ht="15" customHeight="1">
      <c r="E133" s="82"/>
      <c r="I133" s="82"/>
      <c r="O133" s="45"/>
      <c r="P133" s="19"/>
      <c r="Q133" s="82"/>
      <c r="R133" s="82"/>
      <c r="S133" s="82"/>
      <c r="T133" s="19"/>
    </row>
    <row r="134" spans="5:20" ht="15" customHeight="1">
      <c r="E134" s="82"/>
      <c r="I134" s="82"/>
      <c r="O134" s="45"/>
      <c r="P134" s="19"/>
      <c r="Q134" s="82"/>
      <c r="R134" s="82"/>
      <c r="S134" s="82"/>
      <c r="T134" s="19"/>
    </row>
    <row r="135" spans="5:20" ht="15" customHeight="1">
      <c r="E135" s="82"/>
      <c r="I135" s="82"/>
      <c r="O135" s="45"/>
      <c r="P135" s="19"/>
      <c r="Q135" s="82"/>
      <c r="R135" s="82"/>
      <c r="S135" s="82"/>
      <c r="T135" s="19"/>
    </row>
    <row r="136" spans="5:20" ht="15" customHeight="1">
      <c r="E136" s="82"/>
      <c r="I136" s="82"/>
      <c r="O136" s="45"/>
      <c r="P136" s="19"/>
      <c r="Q136" s="82"/>
      <c r="R136" s="82"/>
      <c r="S136" s="82"/>
      <c r="T136" s="19"/>
    </row>
  </sheetData>
  <autoFilter ref="B6:V71" xr:uid="{C5EFB8E5-CBE9-48D0-9CAB-0891920B9BED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9F49-B448-4F98-B732-321B71665338}">
  <dimension ref="A1:Z136"/>
  <sheetViews>
    <sheetView workbookViewId="0">
      <pane xSplit="2" ySplit="6" topLeftCell="C7" activePane="bottomRight" state="frozen"/>
      <selection pane="bottomRight" activeCell="C1" sqref="C1"/>
      <selection pane="bottomLeft"/>
      <selection pane="topRight"/>
    </sheetView>
  </sheetViews>
  <sheetFormatPr defaultColWidth="9.140625" defaultRowHeight="15"/>
  <cols>
    <col min="1" max="1" width="3.7109375" style="45" customWidth="1"/>
    <col min="2" max="2" width="15.5703125" style="45" customWidth="1"/>
    <col min="3" max="4" width="16.7109375" style="45" customWidth="1"/>
    <col min="5" max="5" width="16.7109375" style="62" customWidth="1"/>
    <col min="6" max="6" width="16.7109375" style="118" customWidth="1"/>
    <col min="7" max="7" width="18.7109375" style="45" customWidth="1"/>
    <col min="8" max="8" width="16.7109375" style="45" customWidth="1"/>
    <col min="9" max="9" width="16.7109375" style="62" customWidth="1"/>
    <col min="10" max="14" width="16.7109375" style="45" customWidth="1"/>
    <col min="15" max="15" width="16.7109375" style="62" customWidth="1"/>
    <col min="16" max="16" width="16.7109375" style="64" customWidth="1"/>
    <col min="17" max="19" width="16.7109375" style="62" customWidth="1"/>
    <col min="20" max="20" width="16.7109375" style="64" customWidth="1"/>
    <col min="21" max="21" width="11" style="45" customWidth="1"/>
    <col min="22" max="16384" width="9.140625" style="45"/>
  </cols>
  <sheetData>
    <row r="1" spans="1:26" ht="21">
      <c r="B1" s="92"/>
      <c r="C1" s="92" t="s">
        <v>82</v>
      </c>
      <c r="E1" s="82"/>
      <c r="I1" s="82"/>
      <c r="O1" s="82"/>
      <c r="P1" s="19"/>
      <c r="Q1" s="82"/>
      <c r="R1" s="82"/>
      <c r="S1" s="82"/>
      <c r="T1" s="19"/>
    </row>
    <row r="2" spans="1:26" ht="15.75">
      <c r="B2" s="93"/>
      <c r="C2" s="129">
        <v>46122</v>
      </c>
      <c r="E2" s="82"/>
      <c r="I2" s="82"/>
      <c r="O2" s="82"/>
      <c r="P2" s="19"/>
      <c r="Q2" s="82"/>
      <c r="R2" s="82"/>
      <c r="S2" s="82"/>
      <c r="T2" s="19"/>
    </row>
    <row r="3" spans="1:26" ht="15.75">
      <c r="B3" s="93"/>
      <c r="C3" s="93"/>
      <c r="E3" s="82"/>
      <c r="I3" s="82"/>
      <c r="O3" s="82"/>
      <c r="P3" s="19"/>
      <c r="Q3" s="82"/>
      <c r="R3" s="82"/>
      <c r="S3" s="82"/>
      <c r="T3" s="19"/>
    </row>
    <row r="4" spans="1:26" ht="18.75">
      <c r="B4" s="65"/>
      <c r="C4" s="65" t="s">
        <v>161</v>
      </c>
      <c r="E4" s="82"/>
      <c r="I4" s="82"/>
      <c r="J4" s="114"/>
      <c r="O4" s="82"/>
      <c r="P4" s="19"/>
      <c r="Q4" s="82"/>
      <c r="R4" s="82"/>
      <c r="S4" s="82"/>
      <c r="T4" s="19"/>
    </row>
    <row r="5" spans="1:26">
      <c r="E5" s="113"/>
      <c r="F5" s="119"/>
      <c r="G5" s="46"/>
      <c r="H5" s="46"/>
      <c r="I5" s="113"/>
      <c r="J5" s="46"/>
      <c r="K5" s="46"/>
      <c r="L5" s="46"/>
      <c r="M5" s="46"/>
      <c r="N5" s="46"/>
      <c r="O5" s="82"/>
      <c r="P5" s="19"/>
      <c r="Q5" s="82"/>
      <c r="R5" s="82"/>
      <c r="S5" s="82"/>
      <c r="T5" s="19"/>
    </row>
    <row r="6" spans="1:26" s="64" customFormat="1" ht="45.75" customHeight="1">
      <c r="A6" s="19"/>
      <c r="B6" s="77" t="s">
        <v>84</v>
      </c>
      <c r="C6" s="78" t="s">
        <v>85</v>
      </c>
      <c r="D6" s="67" t="s">
        <v>86</v>
      </c>
      <c r="E6" s="79" t="s">
        <v>87</v>
      </c>
      <c r="F6" s="75" t="s">
        <v>88</v>
      </c>
      <c r="G6" s="69" t="s">
        <v>159</v>
      </c>
      <c r="H6" s="67" t="s">
        <v>90</v>
      </c>
      <c r="I6" s="80" t="s">
        <v>91</v>
      </c>
      <c r="J6" s="81" t="s">
        <v>92</v>
      </c>
      <c r="K6" s="69" t="s">
        <v>93</v>
      </c>
      <c r="L6" s="67" t="s">
        <v>94</v>
      </c>
      <c r="M6" s="67" t="s">
        <v>95</v>
      </c>
      <c r="N6" s="67" t="s">
        <v>96</v>
      </c>
      <c r="O6" s="79" t="s">
        <v>97</v>
      </c>
      <c r="P6" s="75" t="s">
        <v>98</v>
      </c>
      <c r="Q6" s="83" t="s">
        <v>99</v>
      </c>
      <c r="R6" s="84" t="s">
        <v>100</v>
      </c>
      <c r="S6" s="84" t="s">
        <v>101</v>
      </c>
      <c r="T6" s="85" t="s">
        <v>98</v>
      </c>
      <c r="U6" s="86" t="s">
        <v>102</v>
      </c>
      <c r="V6" s="130" t="s">
        <v>103</v>
      </c>
      <c r="W6" s="19"/>
      <c r="X6" s="19"/>
      <c r="Y6" s="19"/>
      <c r="Z6" s="19"/>
    </row>
    <row r="7" spans="1:26">
      <c r="B7" s="70" t="s">
        <v>104</v>
      </c>
      <c r="C7" s="74">
        <v>1516477</v>
      </c>
      <c r="D7" s="59">
        <v>301523</v>
      </c>
      <c r="E7" s="72">
        <f t="shared" ref="E7:E38" si="0">SUM(C7:D7)</f>
        <v>1818000</v>
      </c>
      <c r="F7" s="120">
        <v>556851</v>
      </c>
      <c r="G7" s="108">
        <v>175398</v>
      </c>
      <c r="H7" s="109">
        <v>11800</v>
      </c>
      <c r="I7" s="63">
        <f t="shared" ref="I7:I67" si="1">SUM(G7:H7)</f>
        <v>187198</v>
      </c>
      <c r="J7" s="71"/>
      <c r="K7" s="68"/>
      <c r="L7" s="59">
        <v>484929</v>
      </c>
      <c r="M7" s="59">
        <v>1420076</v>
      </c>
      <c r="N7" s="59">
        <v>918434</v>
      </c>
      <c r="O7" s="72">
        <f t="shared" ref="O7:O67" si="2">SUM(K7:N7)</f>
        <v>2823439</v>
      </c>
      <c r="P7" s="76">
        <f t="shared" ref="P7:P67" si="3">+E7+F7+I7+J7+O7</f>
        <v>5385488</v>
      </c>
      <c r="Q7" s="87">
        <f>+C7+F7+K7+L7+N7</f>
        <v>3476691</v>
      </c>
      <c r="R7" s="88">
        <f>+D7+G7++H7+J7</f>
        <v>488721</v>
      </c>
      <c r="S7" s="88">
        <f t="shared" ref="S7:S67" si="4">+M7</f>
        <v>1420076</v>
      </c>
      <c r="T7" s="89">
        <f t="shared" ref="T7:T38" si="5">SUM(Q7:S7)</f>
        <v>5385488</v>
      </c>
      <c r="U7" s="66">
        <f t="shared" ref="U7:U67" si="6">+P7-T7</f>
        <v>0</v>
      </c>
      <c r="V7" s="91">
        <v>6</v>
      </c>
    </row>
    <row r="8" spans="1:26">
      <c r="B8" s="70" t="s">
        <v>105</v>
      </c>
      <c r="C8" s="74"/>
      <c r="D8" s="59"/>
      <c r="E8" s="72">
        <f t="shared" si="0"/>
        <v>0</v>
      </c>
      <c r="F8" s="120"/>
      <c r="G8" s="109">
        <v>77001</v>
      </c>
      <c r="H8" s="109">
        <v>3000</v>
      </c>
      <c r="I8" s="63">
        <f t="shared" si="1"/>
        <v>80001</v>
      </c>
      <c r="J8" s="71"/>
      <c r="K8" s="68"/>
      <c r="L8" s="59"/>
      <c r="M8" s="59"/>
      <c r="N8" s="59"/>
      <c r="O8" s="72">
        <f t="shared" si="2"/>
        <v>0</v>
      </c>
      <c r="P8" s="76">
        <f t="shared" si="3"/>
        <v>80001</v>
      </c>
      <c r="Q8" s="87">
        <f t="shared" ref="Q8:Q67" si="7">+C8+F8+K8+L8+N8</f>
        <v>0</v>
      </c>
      <c r="R8" s="88">
        <f t="shared" ref="R8:R67" si="8">+D8+G8++H8+J8</f>
        <v>80001</v>
      </c>
      <c r="S8" s="88">
        <f t="shared" si="4"/>
        <v>0</v>
      </c>
      <c r="T8" s="89">
        <f t="shared" si="5"/>
        <v>80001</v>
      </c>
      <c r="U8" s="66">
        <f t="shared" si="6"/>
        <v>0</v>
      </c>
      <c r="V8" s="91">
        <v>1</v>
      </c>
    </row>
    <row r="9" spans="1:26">
      <c r="B9" s="70" t="s">
        <v>106</v>
      </c>
      <c r="C9" s="74"/>
      <c r="D9" s="59"/>
      <c r="E9" s="72">
        <f t="shared" si="0"/>
        <v>0</v>
      </c>
      <c r="F9" s="120"/>
      <c r="G9" s="109">
        <v>77016</v>
      </c>
      <c r="H9" s="109">
        <v>3000</v>
      </c>
      <c r="I9" s="63">
        <f t="shared" si="1"/>
        <v>80016</v>
      </c>
      <c r="J9" s="71"/>
      <c r="K9" s="68"/>
      <c r="L9" s="59">
        <v>328988</v>
      </c>
      <c r="M9" s="59"/>
      <c r="N9" s="59">
        <v>418206</v>
      </c>
      <c r="O9" s="72">
        <f t="shared" si="2"/>
        <v>747194</v>
      </c>
      <c r="P9" s="76">
        <f t="shared" si="3"/>
        <v>827210</v>
      </c>
      <c r="Q9" s="87">
        <f t="shared" si="7"/>
        <v>747194</v>
      </c>
      <c r="R9" s="88">
        <f t="shared" si="8"/>
        <v>80016</v>
      </c>
      <c r="S9" s="88">
        <f t="shared" si="4"/>
        <v>0</v>
      </c>
      <c r="T9" s="89">
        <f t="shared" si="5"/>
        <v>827210</v>
      </c>
      <c r="U9" s="66">
        <f t="shared" si="6"/>
        <v>0</v>
      </c>
      <c r="V9" s="91">
        <v>3</v>
      </c>
    </row>
    <row r="10" spans="1:26">
      <c r="B10" s="70" t="s">
        <v>107</v>
      </c>
      <c r="C10" s="74"/>
      <c r="D10" s="59"/>
      <c r="E10" s="72">
        <f t="shared" si="0"/>
        <v>0</v>
      </c>
      <c r="F10" s="120"/>
      <c r="G10" s="109">
        <v>102089</v>
      </c>
      <c r="H10" s="108">
        <v>3000</v>
      </c>
      <c r="I10" s="63">
        <f t="shared" si="1"/>
        <v>105089</v>
      </c>
      <c r="J10" s="71"/>
      <c r="K10" s="68"/>
      <c r="L10" s="59"/>
      <c r="M10" s="59"/>
      <c r="N10" s="59">
        <v>413713</v>
      </c>
      <c r="O10" s="72">
        <f t="shared" si="2"/>
        <v>413713</v>
      </c>
      <c r="P10" s="76">
        <f t="shared" si="3"/>
        <v>518802</v>
      </c>
      <c r="Q10" s="87">
        <f t="shared" si="7"/>
        <v>413713</v>
      </c>
      <c r="R10" s="88">
        <f t="shared" si="8"/>
        <v>105089</v>
      </c>
      <c r="S10" s="88">
        <f t="shared" si="4"/>
        <v>0</v>
      </c>
      <c r="T10" s="89">
        <f t="shared" si="5"/>
        <v>518802</v>
      </c>
      <c r="U10" s="66">
        <f t="shared" si="6"/>
        <v>0</v>
      </c>
      <c r="V10" s="91">
        <v>2</v>
      </c>
    </row>
    <row r="11" spans="1:26">
      <c r="B11" s="70" t="s">
        <v>108</v>
      </c>
      <c r="C11" s="74"/>
      <c r="D11" s="59"/>
      <c r="E11" s="72">
        <f t="shared" si="0"/>
        <v>0</v>
      </c>
      <c r="F11" s="120"/>
      <c r="G11" s="109">
        <v>123080</v>
      </c>
      <c r="H11" s="109">
        <v>3000</v>
      </c>
      <c r="I11" s="63">
        <f t="shared" si="1"/>
        <v>126080</v>
      </c>
      <c r="J11" s="71"/>
      <c r="K11" s="68"/>
      <c r="L11" s="59"/>
      <c r="M11" s="59">
        <v>926574</v>
      </c>
      <c r="N11" s="59">
        <v>562486</v>
      </c>
      <c r="O11" s="72">
        <f t="shared" si="2"/>
        <v>1489060</v>
      </c>
      <c r="P11" s="76">
        <f t="shared" si="3"/>
        <v>1615140</v>
      </c>
      <c r="Q11" s="87">
        <f t="shared" si="7"/>
        <v>562486</v>
      </c>
      <c r="R11" s="88">
        <f t="shared" si="8"/>
        <v>126080</v>
      </c>
      <c r="S11" s="88">
        <f t="shared" si="4"/>
        <v>926574</v>
      </c>
      <c r="T11" s="89">
        <f t="shared" si="5"/>
        <v>1615140</v>
      </c>
      <c r="U11" s="66">
        <f t="shared" si="6"/>
        <v>0</v>
      </c>
      <c r="V11" s="91">
        <v>3</v>
      </c>
    </row>
    <row r="12" spans="1:26">
      <c r="B12" s="70" t="s">
        <v>109</v>
      </c>
      <c r="C12" s="74"/>
      <c r="D12" s="59"/>
      <c r="E12" s="72">
        <f t="shared" si="0"/>
        <v>0</v>
      </c>
      <c r="F12" s="120"/>
      <c r="G12" s="109">
        <v>77021</v>
      </c>
      <c r="H12" s="109">
        <v>3000</v>
      </c>
      <c r="I12" s="63">
        <f t="shared" si="1"/>
        <v>80021</v>
      </c>
      <c r="J12" s="71"/>
      <c r="K12" s="68"/>
      <c r="L12" s="59"/>
      <c r="M12" s="59"/>
      <c r="N12" s="59">
        <v>426765</v>
      </c>
      <c r="O12" s="72">
        <f t="shared" si="2"/>
        <v>426765</v>
      </c>
      <c r="P12" s="76">
        <f t="shared" si="3"/>
        <v>506786</v>
      </c>
      <c r="Q12" s="87">
        <f t="shared" si="7"/>
        <v>426765</v>
      </c>
      <c r="R12" s="88">
        <f t="shared" si="8"/>
        <v>80021</v>
      </c>
      <c r="S12" s="88">
        <f t="shared" si="4"/>
        <v>0</v>
      </c>
      <c r="T12" s="89">
        <f t="shared" si="5"/>
        <v>506786</v>
      </c>
      <c r="U12" s="66">
        <f t="shared" si="6"/>
        <v>0</v>
      </c>
      <c r="V12" s="91">
        <v>2</v>
      </c>
    </row>
    <row r="13" spans="1:26">
      <c r="B13" s="70" t="s">
        <v>110</v>
      </c>
      <c r="C13" s="74"/>
      <c r="D13" s="59"/>
      <c r="E13" s="72">
        <f t="shared" si="0"/>
        <v>0</v>
      </c>
      <c r="F13" s="120"/>
      <c r="G13" s="109">
        <v>77015</v>
      </c>
      <c r="H13" s="109">
        <v>3000</v>
      </c>
      <c r="I13" s="63">
        <f t="shared" si="1"/>
        <v>80015</v>
      </c>
      <c r="J13" s="71"/>
      <c r="K13" s="68"/>
      <c r="L13" s="59"/>
      <c r="M13" s="59"/>
      <c r="N13" s="59">
        <v>423455</v>
      </c>
      <c r="O13" s="72">
        <f t="shared" si="2"/>
        <v>423455</v>
      </c>
      <c r="P13" s="76">
        <f t="shared" si="3"/>
        <v>503470</v>
      </c>
      <c r="Q13" s="87">
        <f t="shared" si="7"/>
        <v>423455</v>
      </c>
      <c r="R13" s="88">
        <f t="shared" si="8"/>
        <v>80015</v>
      </c>
      <c r="S13" s="88">
        <f t="shared" si="4"/>
        <v>0</v>
      </c>
      <c r="T13" s="89">
        <f t="shared" si="5"/>
        <v>503470</v>
      </c>
      <c r="U13" s="66">
        <f t="shared" si="6"/>
        <v>0</v>
      </c>
      <c r="V13" s="91">
        <v>2</v>
      </c>
    </row>
    <row r="14" spans="1:26">
      <c r="B14" s="70" t="s">
        <v>111</v>
      </c>
      <c r="C14" s="74">
        <v>1621477</v>
      </c>
      <c r="D14" s="59">
        <v>301523</v>
      </c>
      <c r="E14" s="72">
        <f t="shared" si="0"/>
        <v>1923000</v>
      </c>
      <c r="F14" s="120">
        <v>581787</v>
      </c>
      <c r="G14" s="109">
        <v>150010</v>
      </c>
      <c r="H14" s="108">
        <v>6241</v>
      </c>
      <c r="I14" s="63">
        <f t="shared" si="1"/>
        <v>156251</v>
      </c>
      <c r="J14" s="71"/>
      <c r="K14" s="68"/>
      <c r="L14" s="59"/>
      <c r="M14" s="59">
        <v>1528145</v>
      </c>
      <c r="N14" s="59">
        <v>708043</v>
      </c>
      <c r="O14" s="72">
        <f t="shared" si="2"/>
        <v>2236188</v>
      </c>
      <c r="P14" s="76">
        <f t="shared" si="3"/>
        <v>4897226</v>
      </c>
      <c r="Q14" s="87">
        <f t="shared" si="7"/>
        <v>2911307</v>
      </c>
      <c r="R14" s="88">
        <f t="shared" si="8"/>
        <v>457774</v>
      </c>
      <c r="S14" s="88">
        <f t="shared" si="4"/>
        <v>1528145</v>
      </c>
      <c r="T14" s="89">
        <f t="shared" si="5"/>
        <v>4897226</v>
      </c>
      <c r="U14" s="66">
        <f t="shared" si="6"/>
        <v>0</v>
      </c>
      <c r="V14" s="91">
        <v>5</v>
      </c>
    </row>
    <row r="15" spans="1:26">
      <c r="B15" s="70" t="s">
        <v>112</v>
      </c>
      <c r="C15" s="74"/>
      <c r="D15" s="59"/>
      <c r="E15" s="72">
        <f t="shared" si="0"/>
        <v>0</v>
      </c>
      <c r="F15" s="120"/>
      <c r="G15" s="108">
        <v>77018</v>
      </c>
      <c r="H15" s="109">
        <v>3000</v>
      </c>
      <c r="I15" s="63">
        <f t="shared" si="1"/>
        <v>80018</v>
      </c>
      <c r="J15" s="71"/>
      <c r="K15" s="68"/>
      <c r="L15" s="59"/>
      <c r="M15" s="59"/>
      <c r="N15" s="59">
        <v>421043</v>
      </c>
      <c r="O15" s="72">
        <f t="shared" si="2"/>
        <v>421043</v>
      </c>
      <c r="P15" s="76">
        <f t="shared" si="3"/>
        <v>501061</v>
      </c>
      <c r="Q15" s="87">
        <f t="shared" si="7"/>
        <v>421043</v>
      </c>
      <c r="R15" s="88">
        <f t="shared" si="8"/>
        <v>80018</v>
      </c>
      <c r="S15" s="88">
        <f t="shared" si="4"/>
        <v>0</v>
      </c>
      <c r="T15" s="89">
        <f t="shared" si="5"/>
        <v>501061</v>
      </c>
      <c r="U15" s="66">
        <f t="shared" si="6"/>
        <v>0</v>
      </c>
      <c r="V15" s="91">
        <v>2</v>
      </c>
    </row>
    <row r="16" spans="1:26">
      <c r="B16" s="70" t="s">
        <v>113</v>
      </c>
      <c r="C16" s="74"/>
      <c r="D16" s="59"/>
      <c r="E16" s="72">
        <f t="shared" si="0"/>
        <v>0</v>
      </c>
      <c r="F16" s="120"/>
      <c r="G16" s="109">
        <v>102097</v>
      </c>
      <c r="H16" s="109">
        <v>3000</v>
      </c>
      <c r="I16" s="63">
        <f t="shared" si="1"/>
        <v>105097</v>
      </c>
      <c r="J16" s="71"/>
      <c r="K16" s="68"/>
      <c r="L16" s="59"/>
      <c r="M16" s="59"/>
      <c r="N16" s="59">
        <v>469799</v>
      </c>
      <c r="O16" s="72">
        <f t="shared" si="2"/>
        <v>469799</v>
      </c>
      <c r="P16" s="76">
        <f t="shared" si="3"/>
        <v>574896</v>
      </c>
      <c r="Q16" s="87">
        <f t="shared" si="7"/>
        <v>469799</v>
      </c>
      <c r="R16" s="88">
        <f t="shared" si="8"/>
        <v>105097</v>
      </c>
      <c r="S16" s="88">
        <f t="shared" si="4"/>
        <v>0</v>
      </c>
      <c r="T16" s="89">
        <f t="shared" si="5"/>
        <v>574896</v>
      </c>
      <c r="U16" s="66">
        <f t="shared" si="6"/>
        <v>0</v>
      </c>
      <c r="V16" s="91">
        <v>2</v>
      </c>
    </row>
    <row r="17" spans="2:22">
      <c r="B17" s="70" t="s">
        <v>114</v>
      </c>
      <c r="C17" s="74">
        <v>753373</v>
      </c>
      <c r="D17" s="59">
        <v>150627</v>
      </c>
      <c r="E17" s="72">
        <f t="shared" si="0"/>
        <v>904000</v>
      </c>
      <c r="F17" s="120">
        <v>595644</v>
      </c>
      <c r="G17" s="109">
        <v>422226</v>
      </c>
      <c r="H17" s="108">
        <v>7372</v>
      </c>
      <c r="I17" s="63">
        <f t="shared" si="1"/>
        <v>429598</v>
      </c>
      <c r="J17" s="71"/>
      <c r="K17" s="68"/>
      <c r="L17" s="59"/>
      <c r="M17" s="59">
        <v>1051966</v>
      </c>
      <c r="N17" s="59">
        <v>1726516</v>
      </c>
      <c r="O17" s="72">
        <f t="shared" si="2"/>
        <v>2778482</v>
      </c>
      <c r="P17" s="76">
        <f t="shared" si="3"/>
        <v>4707724</v>
      </c>
      <c r="Q17" s="87">
        <f t="shared" si="7"/>
        <v>3075533</v>
      </c>
      <c r="R17" s="88">
        <f t="shared" si="8"/>
        <v>580225</v>
      </c>
      <c r="S17" s="88">
        <f t="shared" si="4"/>
        <v>1051966</v>
      </c>
      <c r="T17" s="89">
        <f t="shared" si="5"/>
        <v>4707724</v>
      </c>
      <c r="U17" s="66">
        <f t="shared" si="6"/>
        <v>0</v>
      </c>
      <c r="V17" s="91">
        <v>5</v>
      </c>
    </row>
    <row r="18" spans="2:22">
      <c r="B18" s="70" t="s">
        <v>115</v>
      </c>
      <c r="C18" s="74"/>
      <c r="D18" s="59"/>
      <c r="E18" s="72">
        <f t="shared" si="0"/>
        <v>0</v>
      </c>
      <c r="F18" s="120"/>
      <c r="G18" s="109">
        <v>77023</v>
      </c>
      <c r="H18" s="109">
        <v>3000</v>
      </c>
      <c r="I18" s="63">
        <f t="shared" si="1"/>
        <v>80023</v>
      </c>
      <c r="J18" s="71"/>
      <c r="K18" s="68"/>
      <c r="L18" s="59"/>
      <c r="M18" s="59"/>
      <c r="N18" s="59">
        <v>430738</v>
      </c>
      <c r="O18" s="72">
        <f t="shared" si="2"/>
        <v>430738</v>
      </c>
      <c r="P18" s="76">
        <f t="shared" si="3"/>
        <v>510761</v>
      </c>
      <c r="Q18" s="87">
        <f t="shared" si="7"/>
        <v>430738</v>
      </c>
      <c r="R18" s="88">
        <f t="shared" si="8"/>
        <v>80023</v>
      </c>
      <c r="S18" s="88">
        <f t="shared" si="4"/>
        <v>0</v>
      </c>
      <c r="T18" s="89">
        <f t="shared" si="5"/>
        <v>510761</v>
      </c>
      <c r="U18" s="66">
        <f t="shared" si="6"/>
        <v>0</v>
      </c>
      <c r="V18" s="91">
        <v>2</v>
      </c>
    </row>
    <row r="19" spans="2:22">
      <c r="B19" s="70" t="s">
        <v>40</v>
      </c>
      <c r="C19" s="74"/>
      <c r="D19" s="59"/>
      <c r="E19" s="72">
        <f t="shared" si="0"/>
        <v>0</v>
      </c>
      <c r="F19" s="120"/>
      <c r="G19" s="109">
        <v>82756</v>
      </c>
      <c r="H19" s="109">
        <v>3000</v>
      </c>
      <c r="I19" s="63">
        <f t="shared" si="1"/>
        <v>85756</v>
      </c>
      <c r="J19" s="71"/>
      <c r="K19" s="68"/>
      <c r="L19" s="59"/>
      <c r="M19" s="59">
        <v>1348325</v>
      </c>
      <c r="N19" s="59">
        <v>474717</v>
      </c>
      <c r="O19" s="72">
        <f t="shared" si="2"/>
        <v>1823042</v>
      </c>
      <c r="P19" s="76">
        <f t="shared" si="3"/>
        <v>1908798</v>
      </c>
      <c r="Q19" s="87">
        <f t="shared" si="7"/>
        <v>474717</v>
      </c>
      <c r="R19" s="88">
        <f t="shared" si="8"/>
        <v>85756</v>
      </c>
      <c r="S19" s="88">
        <f t="shared" si="4"/>
        <v>1348325</v>
      </c>
      <c r="T19" s="89">
        <f t="shared" si="5"/>
        <v>1908798</v>
      </c>
      <c r="U19" s="66">
        <f t="shared" si="6"/>
        <v>0</v>
      </c>
      <c r="V19" s="91">
        <v>3</v>
      </c>
    </row>
    <row r="20" spans="2:22">
      <c r="B20" s="70" t="s">
        <v>116</v>
      </c>
      <c r="C20" s="74"/>
      <c r="D20" s="59"/>
      <c r="E20" s="72">
        <f t="shared" si="0"/>
        <v>0</v>
      </c>
      <c r="F20" s="120"/>
      <c r="G20" s="109">
        <v>129784</v>
      </c>
      <c r="H20" s="108">
        <v>3000</v>
      </c>
      <c r="I20" s="63">
        <f t="shared" si="1"/>
        <v>132784</v>
      </c>
      <c r="J20" s="71"/>
      <c r="K20" s="68"/>
      <c r="L20" s="59"/>
      <c r="M20" s="59"/>
      <c r="N20" s="59"/>
      <c r="O20" s="72">
        <f t="shared" si="2"/>
        <v>0</v>
      </c>
      <c r="P20" s="76">
        <f t="shared" si="3"/>
        <v>132784</v>
      </c>
      <c r="Q20" s="87">
        <f t="shared" si="7"/>
        <v>0</v>
      </c>
      <c r="R20" s="88">
        <f t="shared" si="8"/>
        <v>132784</v>
      </c>
      <c r="S20" s="88">
        <f t="shared" si="4"/>
        <v>0</v>
      </c>
      <c r="T20" s="89">
        <f t="shared" si="5"/>
        <v>132784</v>
      </c>
      <c r="U20" s="66">
        <f t="shared" si="6"/>
        <v>0</v>
      </c>
      <c r="V20" s="91">
        <v>1</v>
      </c>
    </row>
    <row r="21" spans="2:22">
      <c r="B21" s="70" t="s">
        <v>117</v>
      </c>
      <c r="C21" s="74"/>
      <c r="D21" s="59"/>
      <c r="E21" s="72">
        <f t="shared" si="0"/>
        <v>0</v>
      </c>
      <c r="F21" s="120"/>
      <c r="G21" s="110">
        <v>77010</v>
      </c>
      <c r="H21" s="108">
        <v>3000</v>
      </c>
      <c r="I21" s="63">
        <f t="shared" si="1"/>
        <v>80010</v>
      </c>
      <c r="J21" s="71"/>
      <c r="K21" s="68"/>
      <c r="L21" s="59"/>
      <c r="M21" s="59"/>
      <c r="N21" s="59">
        <v>412058</v>
      </c>
      <c r="O21" s="72">
        <f t="shared" si="2"/>
        <v>412058</v>
      </c>
      <c r="P21" s="76">
        <f t="shared" si="3"/>
        <v>492068</v>
      </c>
      <c r="Q21" s="87">
        <f t="shared" si="7"/>
        <v>412058</v>
      </c>
      <c r="R21" s="88">
        <f t="shared" si="8"/>
        <v>80010</v>
      </c>
      <c r="S21" s="88">
        <f t="shared" si="4"/>
        <v>0</v>
      </c>
      <c r="T21" s="89">
        <f t="shared" si="5"/>
        <v>492068</v>
      </c>
      <c r="U21" s="66">
        <f t="shared" si="6"/>
        <v>0</v>
      </c>
      <c r="V21" s="91">
        <v>2</v>
      </c>
    </row>
    <row r="22" spans="2:22">
      <c r="B22" s="70" t="s">
        <v>42</v>
      </c>
      <c r="C22" s="74">
        <v>753373</v>
      </c>
      <c r="D22" s="59">
        <v>150627</v>
      </c>
      <c r="E22" s="72">
        <f t="shared" si="0"/>
        <v>904000</v>
      </c>
      <c r="F22" s="120"/>
      <c r="G22" s="109">
        <v>177055</v>
      </c>
      <c r="H22" s="108">
        <v>6869</v>
      </c>
      <c r="I22" s="63">
        <f t="shared" si="1"/>
        <v>183924</v>
      </c>
      <c r="J22" s="71"/>
      <c r="K22" s="68"/>
      <c r="L22" s="59">
        <v>476209</v>
      </c>
      <c r="M22" s="59">
        <v>1174479</v>
      </c>
      <c r="N22" s="59">
        <v>1492197</v>
      </c>
      <c r="O22" s="72">
        <f t="shared" si="2"/>
        <v>3142885</v>
      </c>
      <c r="P22" s="76">
        <f t="shared" si="3"/>
        <v>4230809</v>
      </c>
      <c r="Q22" s="87">
        <f t="shared" si="7"/>
        <v>2721779</v>
      </c>
      <c r="R22" s="88">
        <f t="shared" si="8"/>
        <v>334551</v>
      </c>
      <c r="S22" s="88">
        <f t="shared" si="4"/>
        <v>1174479</v>
      </c>
      <c r="T22" s="89">
        <f t="shared" si="5"/>
        <v>4230809</v>
      </c>
      <c r="U22" s="66">
        <f t="shared" si="6"/>
        <v>0</v>
      </c>
      <c r="V22" s="91">
        <v>5</v>
      </c>
    </row>
    <row r="23" spans="2:22">
      <c r="B23" s="70" t="s">
        <v>118</v>
      </c>
      <c r="C23" s="74"/>
      <c r="D23" s="59"/>
      <c r="E23" s="72">
        <f t="shared" si="0"/>
        <v>0</v>
      </c>
      <c r="F23" s="120"/>
      <c r="G23" s="109">
        <v>111238</v>
      </c>
      <c r="H23" s="108">
        <v>3000</v>
      </c>
      <c r="I23" s="63">
        <f t="shared" si="1"/>
        <v>114238</v>
      </c>
      <c r="J23" s="71"/>
      <c r="K23" s="68"/>
      <c r="L23" s="59"/>
      <c r="M23" s="59"/>
      <c r="N23" s="59">
        <v>573694</v>
      </c>
      <c r="O23" s="72">
        <f t="shared" si="2"/>
        <v>573694</v>
      </c>
      <c r="P23" s="76">
        <f t="shared" si="3"/>
        <v>687932</v>
      </c>
      <c r="Q23" s="87">
        <f t="shared" si="7"/>
        <v>573694</v>
      </c>
      <c r="R23" s="88">
        <f t="shared" si="8"/>
        <v>114238</v>
      </c>
      <c r="S23" s="88">
        <f t="shared" si="4"/>
        <v>0</v>
      </c>
      <c r="T23" s="89">
        <f t="shared" si="5"/>
        <v>687932</v>
      </c>
      <c r="U23" s="66">
        <f t="shared" si="6"/>
        <v>0</v>
      </c>
      <c r="V23" s="91">
        <v>2</v>
      </c>
    </row>
    <row r="24" spans="2:22">
      <c r="B24" s="70" t="s">
        <v>119</v>
      </c>
      <c r="C24" s="74"/>
      <c r="D24" s="59"/>
      <c r="E24" s="72">
        <f t="shared" si="0"/>
        <v>0</v>
      </c>
      <c r="F24" s="120"/>
      <c r="G24" s="109">
        <v>102045</v>
      </c>
      <c r="H24" s="108">
        <v>3000</v>
      </c>
      <c r="I24" s="63">
        <f t="shared" si="1"/>
        <v>105045</v>
      </c>
      <c r="J24" s="71"/>
      <c r="K24" s="68"/>
      <c r="L24" s="59"/>
      <c r="M24" s="59"/>
      <c r="N24" s="59">
        <v>470413</v>
      </c>
      <c r="O24" s="72">
        <f t="shared" si="2"/>
        <v>470413</v>
      </c>
      <c r="P24" s="76">
        <f t="shared" si="3"/>
        <v>575458</v>
      </c>
      <c r="Q24" s="87">
        <f t="shared" si="7"/>
        <v>470413</v>
      </c>
      <c r="R24" s="88">
        <f t="shared" si="8"/>
        <v>105045</v>
      </c>
      <c r="S24" s="88">
        <f t="shared" si="4"/>
        <v>0</v>
      </c>
      <c r="T24" s="89">
        <f t="shared" si="5"/>
        <v>575458</v>
      </c>
      <c r="U24" s="66">
        <f t="shared" si="6"/>
        <v>0</v>
      </c>
      <c r="V24" s="91">
        <v>2</v>
      </c>
    </row>
    <row r="25" spans="2:22">
      <c r="B25" s="70" t="s">
        <v>44</v>
      </c>
      <c r="C25" s="74"/>
      <c r="D25" s="59"/>
      <c r="E25" s="72">
        <f t="shared" si="0"/>
        <v>0</v>
      </c>
      <c r="F25" s="120"/>
      <c r="G25" s="109">
        <v>77016</v>
      </c>
      <c r="H25" s="108">
        <v>3000</v>
      </c>
      <c r="I25" s="63">
        <f t="shared" si="1"/>
        <v>80016</v>
      </c>
      <c r="J25" s="71"/>
      <c r="K25" s="68"/>
      <c r="L25" s="59"/>
      <c r="M25" s="59"/>
      <c r="N25" s="59">
        <v>418395</v>
      </c>
      <c r="O25" s="72">
        <f t="shared" si="2"/>
        <v>418395</v>
      </c>
      <c r="P25" s="76">
        <f t="shared" si="3"/>
        <v>498411</v>
      </c>
      <c r="Q25" s="87">
        <f t="shared" si="7"/>
        <v>418395</v>
      </c>
      <c r="R25" s="88">
        <f t="shared" si="8"/>
        <v>80016</v>
      </c>
      <c r="S25" s="88">
        <f t="shared" si="4"/>
        <v>0</v>
      </c>
      <c r="T25" s="89">
        <f t="shared" si="5"/>
        <v>498411</v>
      </c>
      <c r="U25" s="66">
        <f t="shared" si="6"/>
        <v>0</v>
      </c>
      <c r="V25" s="91">
        <v>2</v>
      </c>
    </row>
    <row r="26" spans="2:22">
      <c r="B26" s="70" t="s">
        <v>120</v>
      </c>
      <c r="C26" s="74">
        <v>1753373</v>
      </c>
      <c r="D26" s="59">
        <v>150627</v>
      </c>
      <c r="E26" s="72">
        <f t="shared" si="0"/>
        <v>1904000</v>
      </c>
      <c r="F26" s="120"/>
      <c r="G26" s="108">
        <v>169956</v>
      </c>
      <c r="H26" s="108">
        <v>4387</v>
      </c>
      <c r="I26" s="63">
        <f t="shared" si="1"/>
        <v>174343</v>
      </c>
      <c r="J26" s="71"/>
      <c r="K26" s="68">
        <v>757563</v>
      </c>
      <c r="L26" s="59"/>
      <c r="M26" s="59"/>
      <c r="N26" s="59">
        <v>749658</v>
      </c>
      <c r="O26" s="72">
        <f t="shared" si="2"/>
        <v>1507221</v>
      </c>
      <c r="P26" s="76">
        <f t="shared" si="3"/>
        <v>3585564</v>
      </c>
      <c r="Q26" s="87">
        <f t="shared" si="7"/>
        <v>3260594</v>
      </c>
      <c r="R26" s="88">
        <f t="shared" si="8"/>
        <v>324970</v>
      </c>
      <c r="S26" s="88">
        <f t="shared" si="4"/>
        <v>0</v>
      </c>
      <c r="T26" s="89">
        <f t="shared" si="5"/>
        <v>3585564</v>
      </c>
      <c r="U26" s="66">
        <f t="shared" si="6"/>
        <v>0</v>
      </c>
      <c r="V26" s="91">
        <v>4</v>
      </c>
    </row>
    <row r="27" spans="2:22">
      <c r="B27" s="70" t="s">
        <v>46</v>
      </c>
      <c r="C27" s="74">
        <v>4621595</v>
      </c>
      <c r="D27" s="59">
        <v>902405</v>
      </c>
      <c r="E27" s="72">
        <f t="shared" si="0"/>
        <v>5524000</v>
      </c>
      <c r="F27" s="120">
        <v>1406286</v>
      </c>
      <c r="G27" s="109">
        <v>674577</v>
      </c>
      <c r="H27" s="108">
        <v>67390</v>
      </c>
      <c r="I27" s="63">
        <f t="shared" si="1"/>
        <v>741967</v>
      </c>
      <c r="J27" s="71"/>
      <c r="K27" s="68"/>
      <c r="L27" s="59">
        <v>600000</v>
      </c>
      <c r="M27" s="59">
        <v>2492237</v>
      </c>
      <c r="N27" s="59">
        <v>6388878</v>
      </c>
      <c r="O27" s="72">
        <f t="shared" si="2"/>
        <v>9481115</v>
      </c>
      <c r="P27" s="76">
        <f t="shared" si="3"/>
        <v>17153368</v>
      </c>
      <c r="Q27" s="87">
        <f t="shared" si="7"/>
        <v>13016759</v>
      </c>
      <c r="R27" s="88">
        <f t="shared" si="8"/>
        <v>1644372</v>
      </c>
      <c r="S27" s="88">
        <f t="shared" si="4"/>
        <v>2492237</v>
      </c>
      <c r="T27" s="89">
        <f t="shared" si="5"/>
        <v>17153368</v>
      </c>
      <c r="U27" s="66">
        <f t="shared" si="6"/>
        <v>0</v>
      </c>
      <c r="V27" s="91">
        <v>6</v>
      </c>
    </row>
    <row r="28" spans="2:22">
      <c r="B28" s="70" t="s">
        <v>121</v>
      </c>
      <c r="C28" s="74"/>
      <c r="D28" s="59"/>
      <c r="E28" s="72">
        <f t="shared" si="0"/>
        <v>0</v>
      </c>
      <c r="F28" s="120"/>
      <c r="G28" s="109">
        <v>111828</v>
      </c>
      <c r="H28" s="108">
        <v>3000</v>
      </c>
      <c r="I28" s="63">
        <f t="shared" si="1"/>
        <v>114828</v>
      </c>
      <c r="J28" s="71"/>
      <c r="K28" s="68"/>
      <c r="L28" s="59"/>
      <c r="M28" s="59">
        <v>938650</v>
      </c>
      <c r="N28" s="59">
        <v>605047</v>
      </c>
      <c r="O28" s="72">
        <f t="shared" si="2"/>
        <v>1543697</v>
      </c>
      <c r="P28" s="76">
        <f t="shared" si="3"/>
        <v>1658525</v>
      </c>
      <c r="Q28" s="87">
        <f t="shared" si="7"/>
        <v>605047</v>
      </c>
      <c r="R28" s="88">
        <f t="shared" si="8"/>
        <v>114828</v>
      </c>
      <c r="S28" s="88">
        <f t="shared" si="4"/>
        <v>938650</v>
      </c>
      <c r="T28" s="89">
        <f t="shared" si="5"/>
        <v>1658525</v>
      </c>
      <c r="U28" s="66">
        <f t="shared" si="6"/>
        <v>0</v>
      </c>
      <c r="V28" s="91">
        <v>3</v>
      </c>
    </row>
    <row r="29" spans="2:22">
      <c r="B29" s="70" t="s">
        <v>122</v>
      </c>
      <c r="C29" s="74"/>
      <c r="D29" s="59"/>
      <c r="E29" s="72">
        <f t="shared" si="0"/>
        <v>0</v>
      </c>
      <c r="F29" s="120"/>
      <c r="G29" s="109">
        <v>119263</v>
      </c>
      <c r="H29" s="108">
        <v>3000</v>
      </c>
      <c r="I29" s="63">
        <f t="shared" si="1"/>
        <v>122263</v>
      </c>
      <c r="J29" s="71"/>
      <c r="K29" s="68"/>
      <c r="L29" s="59"/>
      <c r="M29" s="59"/>
      <c r="N29" s="59">
        <v>483986</v>
      </c>
      <c r="O29" s="72">
        <f t="shared" si="2"/>
        <v>483986</v>
      </c>
      <c r="P29" s="76">
        <f t="shared" si="3"/>
        <v>606249</v>
      </c>
      <c r="Q29" s="87">
        <f t="shared" si="7"/>
        <v>483986</v>
      </c>
      <c r="R29" s="88">
        <f t="shared" si="8"/>
        <v>122263</v>
      </c>
      <c r="S29" s="88">
        <f t="shared" si="4"/>
        <v>0</v>
      </c>
      <c r="T29" s="89">
        <f t="shared" si="5"/>
        <v>606249</v>
      </c>
      <c r="U29" s="66">
        <f t="shared" si="6"/>
        <v>0</v>
      </c>
      <c r="V29" s="91">
        <v>2</v>
      </c>
    </row>
    <row r="30" spans="2:22">
      <c r="B30" s="70" t="s">
        <v>123</v>
      </c>
      <c r="C30" s="74"/>
      <c r="D30" s="59"/>
      <c r="E30" s="72">
        <f t="shared" si="0"/>
        <v>0</v>
      </c>
      <c r="F30" s="120"/>
      <c r="G30" s="109">
        <v>77009</v>
      </c>
      <c r="H30" s="108">
        <v>3000</v>
      </c>
      <c r="I30" s="63">
        <f t="shared" si="1"/>
        <v>80009</v>
      </c>
      <c r="J30" s="71"/>
      <c r="K30" s="68"/>
      <c r="L30" s="59"/>
      <c r="M30" s="59"/>
      <c r="N30" s="59">
        <v>410356</v>
      </c>
      <c r="O30" s="72">
        <f t="shared" si="2"/>
        <v>410356</v>
      </c>
      <c r="P30" s="76">
        <f t="shared" si="3"/>
        <v>490365</v>
      </c>
      <c r="Q30" s="87">
        <f t="shared" si="7"/>
        <v>410356</v>
      </c>
      <c r="R30" s="88">
        <f t="shared" si="8"/>
        <v>80009</v>
      </c>
      <c r="S30" s="88">
        <f t="shared" si="4"/>
        <v>0</v>
      </c>
      <c r="T30" s="89">
        <f t="shared" si="5"/>
        <v>490365</v>
      </c>
      <c r="U30" s="66">
        <f t="shared" si="6"/>
        <v>0</v>
      </c>
      <c r="V30" s="91">
        <v>2</v>
      </c>
    </row>
    <row r="31" spans="2:22">
      <c r="B31" s="70" t="s">
        <v>124</v>
      </c>
      <c r="C31" s="74"/>
      <c r="D31" s="59"/>
      <c r="E31" s="72">
        <f t="shared" si="0"/>
        <v>0</v>
      </c>
      <c r="F31" s="120"/>
      <c r="G31" s="109">
        <v>102060</v>
      </c>
      <c r="H31" s="108">
        <v>3000</v>
      </c>
      <c r="I31" s="63">
        <f t="shared" si="1"/>
        <v>105060</v>
      </c>
      <c r="J31" s="71"/>
      <c r="K31" s="68"/>
      <c r="L31" s="59"/>
      <c r="M31" s="59"/>
      <c r="N31" s="59">
        <v>474575</v>
      </c>
      <c r="O31" s="72">
        <f t="shared" si="2"/>
        <v>474575</v>
      </c>
      <c r="P31" s="76">
        <f t="shared" si="3"/>
        <v>579635</v>
      </c>
      <c r="Q31" s="87">
        <f t="shared" si="7"/>
        <v>474575</v>
      </c>
      <c r="R31" s="88">
        <f t="shared" si="8"/>
        <v>105060</v>
      </c>
      <c r="S31" s="88">
        <f t="shared" si="4"/>
        <v>0</v>
      </c>
      <c r="T31" s="89">
        <f t="shared" si="5"/>
        <v>579635</v>
      </c>
      <c r="U31" s="66">
        <f t="shared" si="6"/>
        <v>0</v>
      </c>
      <c r="V31" s="91">
        <v>2</v>
      </c>
    </row>
    <row r="32" spans="2:22">
      <c r="B32" s="70" t="s">
        <v>125</v>
      </c>
      <c r="C32" s="74"/>
      <c r="D32" s="59"/>
      <c r="E32" s="72">
        <f t="shared" si="0"/>
        <v>0</v>
      </c>
      <c r="F32" s="120"/>
      <c r="G32" s="109">
        <v>131632</v>
      </c>
      <c r="H32" s="108">
        <v>3000</v>
      </c>
      <c r="I32" s="63">
        <f t="shared" si="1"/>
        <v>134632</v>
      </c>
      <c r="J32" s="71"/>
      <c r="K32" s="68">
        <v>400000</v>
      </c>
      <c r="L32" s="59"/>
      <c r="M32" s="59">
        <v>696457</v>
      </c>
      <c r="N32" s="59">
        <v>761669</v>
      </c>
      <c r="O32" s="72">
        <f t="shared" si="2"/>
        <v>1858126</v>
      </c>
      <c r="P32" s="76">
        <f t="shared" si="3"/>
        <v>1992758</v>
      </c>
      <c r="Q32" s="87">
        <f t="shared" si="7"/>
        <v>1161669</v>
      </c>
      <c r="R32" s="88">
        <f t="shared" si="8"/>
        <v>134632</v>
      </c>
      <c r="S32" s="88">
        <f t="shared" si="4"/>
        <v>696457</v>
      </c>
      <c r="T32" s="89">
        <f t="shared" si="5"/>
        <v>1992758</v>
      </c>
      <c r="U32" s="66">
        <f t="shared" si="6"/>
        <v>0</v>
      </c>
      <c r="V32" s="91">
        <v>4</v>
      </c>
    </row>
    <row r="33" spans="2:22">
      <c r="B33" s="70" t="s">
        <v>126</v>
      </c>
      <c r="C33" s="74"/>
      <c r="D33" s="59"/>
      <c r="E33" s="72">
        <f t="shared" si="0"/>
        <v>0</v>
      </c>
      <c r="F33" s="120"/>
      <c r="G33" s="109">
        <v>77006</v>
      </c>
      <c r="H33" s="108">
        <v>3000</v>
      </c>
      <c r="I33" s="63">
        <f t="shared" si="1"/>
        <v>80006</v>
      </c>
      <c r="J33" s="71"/>
      <c r="K33" s="68"/>
      <c r="L33" s="59"/>
      <c r="M33" s="59"/>
      <c r="N33" s="59">
        <v>402175</v>
      </c>
      <c r="O33" s="72">
        <f t="shared" si="2"/>
        <v>402175</v>
      </c>
      <c r="P33" s="76">
        <f t="shared" si="3"/>
        <v>482181</v>
      </c>
      <c r="Q33" s="87">
        <f t="shared" si="7"/>
        <v>402175</v>
      </c>
      <c r="R33" s="88">
        <f t="shared" si="8"/>
        <v>80006</v>
      </c>
      <c r="S33" s="88">
        <f t="shared" si="4"/>
        <v>0</v>
      </c>
      <c r="T33" s="89">
        <f t="shared" si="5"/>
        <v>482181</v>
      </c>
      <c r="U33" s="66">
        <f t="shared" si="6"/>
        <v>0</v>
      </c>
      <c r="V33" s="91">
        <v>2</v>
      </c>
    </row>
    <row r="34" spans="2:22">
      <c r="B34" s="70" t="s">
        <v>127</v>
      </c>
      <c r="C34" s="74"/>
      <c r="D34" s="59"/>
      <c r="E34" s="72">
        <f t="shared" si="0"/>
        <v>0</v>
      </c>
      <c r="F34" s="120"/>
      <c r="G34" s="109">
        <v>77008</v>
      </c>
      <c r="H34" s="108">
        <v>3000</v>
      </c>
      <c r="I34" s="63">
        <f t="shared" si="1"/>
        <v>80008</v>
      </c>
      <c r="J34" s="71"/>
      <c r="K34" s="68"/>
      <c r="L34" s="59"/>
      <c r="M34" s="59"/>
      <c r="N34" s="59">
        <v>408086</v>
      </c>
      <c r="O34" s="72">
        <f t="shared" si="2"/>
        <v>408086</v>
      </c>
      <c r="P34" s="76">
        <f t="shared" si="3"/>
        <v>488094</v>
      </c>
      <c r="Q34" s="87">
        <f t="shared" si="7"/>
        <v>408086</v>
      </c>
      <c r="R34" s="88">
        <f t="shared" si="8"/>
        <v>80008</v>
      </c>
      <c r="S34" s="88">
        <f t="shared" si="4"/>
        <v>0</v>
      </c>
      <c r="T34" s="89">
        <f t="shared" si="5"/>
        <v>488094</v>
      </c>
      <c r="U34" s="66">
        <f t="shared" si="6"/>
        <v>0</v>
      </c>
      <c r="V34" s="91">
        <v>2</v>
      </c>
    </row>
    <row r="35" spans="2:22">
      <c r="B35" s="70" t="s">
        <v>128</v>
      </c>
      <c r="C35" s="74"/>
      <c r="D35" s="59"/>
      <c r="E35" s="72">
        <f t="shared" si="0"/>
        <v>0</v>
      </c>
      <c r="F35" s="120"/>
      <c r="G35" s="108">
        <v>169487</v>
      </c>
      <c r="H35" s="108">
        <v>3340</v>
      </c>
      <c r="I35" s="63">
        <f t="shared" si="1"/>
        <v>172827</v>
      </c>
      <c r="J35" s="71"/>
      <c r="K35" s="68">
        <v>319145</v>
      </c>
      <c r="L35" s="59"/>
      <c r="M35" s="59"/>
      <c r="N35" s="59">
        <v>806310</v>
      </c>
      <c r="O35" s="72">
        <f t="shared" si="2"/>
        <v>1125455</v>
      </c>
      <c r="P35" s="76">
        <f t="shared" si="3"/>
        <v>1298282</v>
      </c>
      <c r="Q35" s="87">
        <f t="shared" si="7"/>
        <v>1125455</v>
      </c>
      <c r="R35" s="88">
        <f t="shared" si="8"/>
        <v>172827</v>
      </c>
      <c r="S35" s="88">
        <f t="shared" si="4"/>
        <v>0</v>
      </c>
      <c r="T35" s="89">
        <f t="shared" si="5"/>
        <v>1298282</v>
      </c>
      <c r="U35" s="66">
        <f t="shared" si="6"/>
        <v>0</v>
      </c>
      <c r="V35" s="91">
        <v>3</v>
      </c>
    </row>
    <row r="36" spans="2:22">
      <c r="B36" s="70" t="s">
        <v>129</v>
      </c>
      <c r="C36" s="74"/>
      <c r="D36" s="59"/>
      <c r="E36" s="72">
        <f t="shared" si="0"/>
        <v>0</v>
      </c>
      <c r="F36" s="120"/>
      <c r="G36" s="108">
        <v>102082</v>
      </c>
      <c r="H36" s="108">
        <v>3000</v>
      </c>
      <c r="I36" s="63">
        <f t="shared" si="1"/>
        <v>105082</v>
      </c>
      <c r="J36" s="71"/>
      <c r="K36" s="68"/>
      <c r="L36" s="59"/>
      <c r="M36" s="59"/>
      <c r="N36" s="59">
        <v>464124</v>
      </c>
      <c r="O36" s="72">
        <f t="shared" si="2"/>
        <v>464124</v>
      </c>
      <c r="P36" s="76">
        <f t="shared" si="3"/>
        <v>569206</v>
      </c>
      <c r="Q36" s="87">
        <f t="shared" si="7"/>
        <v>464124</v>
      </c>
      <c r="R36" s="88">
        <f t="shared" si="8"/>
        <v>105082</v>
      </c>
      <c r="S36" s="88">
        <f t="shared" si="4"/>
        <v>0</v>
      </c>
      <c r="T36" s="89">
        <f t="shared" si="5"/>
        <v>569206</v>
      </c>
      <c r="U36" s="66">
        <f t="shared" si="6"/>
        <v>0</v>
      </c>
      <c r="V36" s="91">
        <v>2</v>
      </c>
    </row>
    <row r="37" spans="2:22">
      <c r="B37" s="70" t="s">
        <v>130</v>
      </c>
      <c r="C37" s="74"/>
      <c r="D37" s="59"/>
      <c r="E37" s="72">
        <f t="shared" si="0"/>
        <v>0</v>
      </c>
      <c r="F37" s="120"/>
      <c r="G37" s="108">
        <v>102052</v>
      </c>
      <c r="H37" s="108">
        <v>3000</v>
      </c>
      <c r="I37" s="63">
        <f t="shared" si="1"/>
        <v>105052</v>
      </c>
      <c r="J37" s="71"/>
      <c r="K37" s="68"/>
      <c r="L37" s="59"/>
      <c r="M37" s="59">
        <v>1152188</v>
      </c>
      <c r="N37" s="59">
        <v>441094</v>
      </c>
      <c r="O37" s="72">
        <f t="shared" si="2"/>
        <v>1593282</v>
      </c>
      <c r="P37" s="76">
        <f t="shared" si="3"/>
        <v>1698334</v>
      </c>
      <c r="Q37" s="87">
        <f t="shared" si="7"/>
        <v>441094</v>
      </c>
      <c r="R37" s="88">
        <f t="shared" si="8"/>
        <v>105052</v>
      </c>
      <c r="S37" s="88">
        <f t="shared" si="4"/>
        <v>1152188</v>
      </c>
      <c r="T37" s="89">
        <f t="shared" si="5"/>
        <v>1698334</v>
      </c>
      <c r="U37" s="66">
        <f t="shared" si="6"/>
        <v>0</v>
      </c>
      <c r="V37" s="91">
        <v>3</v>
      </c>
    </row>
    <row r="38" spans="2:22">
      <c r="B38" s="70" t="s">
        <v>131</v>
      </c>
      <c r="C38" s="115"/>
      <c r="D38" s="116"/>
      <c r="E38" s="72">
        <f t="shared" si="0"/>
        <v>0</v>
      </c>
      <c r="F38" s="120"/>
      <c r="G38" s="108">
        <v>289070</v>
      </c>
      <c r="H38" s="108">
        <v>19432</v>
      </c>
      <c r="I38" s="63">
        <f t="shared" si="1"/>
        <v>308502</v>
      </c>
      <c r="J38" s="71"/>
      <c r="K38" s="68"/>
      <c r="L38" s="59">
        <v>340962</v>
      </c>
      <c r="M38" s="59"/>
      <c r="N38" s="59">
        <v>1712424</v>
      </c>
      <c r="O38" s="72">
        <f t="shared" si="2"/>
        <v>2053386</v>
      </c>
      <c r="P38" s="76">
        <f t="shared" si="3"/>
        <v>2361888</v>
      </c>
      <c r="Q38" s="87">
        <f t="shared" si="7"/>
        <v>2053386</v>
      </c>
      <c r="R38" s="88">
        <f t="shared" si="8"/>
        <v>308502</v>
      </c>
      <c r="S38" s="88">
        <f t="shared" si="4"/>
        <v>0</v>
      </c>
      <c r="T38" s="89">
        <f t="shared" si="5"/>
        <v>2361888</v>
      </c>
      <c r="U38" s="66">
        <f t="shared" si="6"/>
        <v>0</v>
      </c>
      <c r="V38" s="91">
        <v>3</v>
      </c>
    </row>
    <row r="39" spans="2:22">
      <c r="B39" s="70" t="s">
        <v>132</v>
      </c>
      <c r="C39" s="74"/>
      <c r="D39" s="59"/>
      <c r="E39" s="72">
        <f t="shared" ref="E39:E67" si="9">SUM(C39:D39)</f>
        <v>0</v>
      </c>
      <c r="F39" s="120"/>
      <c r="G39" s="109">
        <v>103581</v>
      </c>
      <c r="H39" s="108">
        <v>3000</v>
      </c>
      <c r="I39" s="63">
        <f t="shared" si="1"/>
        <v>106581</v>
      </c>
      <c r="J39" s="71"/>
      <c r="K39" s="68"/>
      <c r="L39" s="59">
        <v>560360</v>
      </c>
      <c r="M39" s="59"/>
      <c r="N39" s="59">
        <v>457362</v>
      </c>
      <c r="O39" s="72">
        <f t="shared" si="2"/>
        <v>1017722</v>
      </c>
      <c r="P39" s="76">
        <f t="shared" si="3"/>
        <v>1124303</v>
      </c>
      <c r="Q39" s="87">
        <f t="shared" si="7"/>
        <v>1017722</v>
      </c>
      <c r="R39" s="88">
        <f t="shared" si="8"/>
        <v>106581</v>
      </c>
      <c r="S39" s="88">
        <f t="shared" si="4"/>
        <v>0</v>
      </c>
      <c r="T39" s="89">
        <f t="shared" ref="T39:T67" si="10">SUM(Q39:S39)</f>
        <v>1124303</v>
      </c>
      <c r="U39" s="66">
        <f t="shared" si="6"/>
        <v>0</v>
      </c>
      <c r="V39" s="91">
        <v>3</v>
      </c>
    </row>
    <row r="40" spans="2:22">
      <c r="B40" s="70" t="s">
        <v>133</v>
      </c>
      <c r="C40" s="74"/>
      <c r="D40" s="59"/>
      <c r="E40" s="72">
        <f t="shared" si="9"/>
        <v>0</v>
      </c>
      <c r="F40" s="120"/>
      <c r="G40" s="108">
        <v>99794</v>
      </c>
      <c r="H40" s="108">
        <v>3000</v>
      </c>
      <c r="I40" s="63">
        <f t="shared" si="1"/>
        <v>102794</v>
      </c>
      <c r="J40" s="71"/>
      <c r="K40" s="68">
        <v>600563</v>
      </c>
      <c r="L40" s="59"/>
      <c r="M40" s="59"/>
      <c r="N40" s="59"/>
      <c r="O40" s="72">
        <f t="shared" si="2"/>
        <v>600563</v>
      </c>
      <c r="P40" s="76">
        <f t="shared" si="3"/>
        <v>703357</v>
      </c>
      <c r="Q40" s="87">
        <f t="shared" si="7"/>
        <v>600563</v>
      </c>
      <c r="R40" s="88">
        <f t="shared" si="8"/>
        <v>102794</v>
      </c>
      <c r="S40" s="88">
        <f t="shared" si="4"/>
        <v>0</v>
      </c>
      <c r="T40" s="89">
        <f t="shared" si="10"/>
        <v>703357</v>
      </c>
      <c r="U40" s="66">
        <f t="shared" si="6"/>
        <v>0</v>
      </c>
      <c r="V40" s="91">
        <v>2</v>
      </c>
    </row>
    <row r="41" spans="2:22">
      <c r="B41" s="70" t="s">
        <v>134</v>
      </c>
      <c r="C41" s="74"/>
      <c r="D41" s="59"/>
      <c r="E41" s="72">
        <f t="shared" si="9"/>
        <v>0</v>
      </c>
      <c r="F41" s="120"/>
      <c r="G41" s="108">
        <v>77011</v>
      </c>
      <c r="H41" s="108">
        <v>3000</v>
      </c>
      <c r="I41" s="63">
        <f t="shared" si="1"/>
        <v>80011</v>
      </c>
      <c r="J41" s="71"/>
      <c r="K41" s="68"/>
      <c r="L41" s="59"/>
      <c r="M41" s="59"/>
      <c r="N41" s="59">
        <v>410687</v>
      </c>
      <c r="O41" s="72">
        <f t="shared" si="2"/>
        <v>410687</v>
      </c>
      <c r="P41" s="76">
        <f t="shared" si="3"/>
        <v>490698</v>
      </c>
      <c r="Q41" s="87">
        <f t="shared" si="7"/>
        <v>410687</v>
      </c>
      <c r="R41" s="88">
        <f t="shared" si="8"/>
        <v>80011</v>
      </c>
      <c r="S41" s="88">
        <f t="shared" si="4"/>
        <v>0</v>
      </c>
      <c r="T41" s="89">
        <f t="shared" si="10"/>
        <v>490698</v>
      </c>
      <c r="U41" s="66">
        <f t="shared" si="6"/>
        <v>0</v>
      </c>
      <c r="V41" s="91">
        <v>2</v>
      </c>
    </row>
    <row r="42" spans="2:22">
      <c r="B42" s="70" t="s">
        <v>135</v>
      </c>
      <c r="C42" s="74">
        <v>1506477</v>
      </c>
      <c r="D42" s="59">
        <v>301523</v>
      </c>
      <c r="E42" s="72">
        <f t="shared" si="9"/>
        <v>1808000</v>
      </c>
      <c r="F42" s="120">
        <v>512654</v>
      </c>
      <c r="G42" s="108">
        <v>251807</v>
      </c>
      <c r="H42" s="108">
        <v>13858</v>
      </c>
      <c r="I42" s="63">
        <f t="shared" si="1"/>
        <v>265665</v>
      </c>
      <c r="J42" s="71"/>
      <c r="K42" s="68"/>
      <c r="L42" s="59"/>
      <c r="M42" s="59">
        <v>1378871</v>
      </c>
      <c r="N42" s="59">
        <v>2263062</v>
      </c>
      <c r="O42" s="72">
        <f t="shared" si="2"/>
        <v>3641933</v>
      </c>
      <c r="P42" s="76">
        <f t="shared" si="3"/>
        <v>6228252</v>
      </c>
      <c r="Q42" s="87">
        <f t="shared" si="7"/>
        <v>4282193</v>
      </c>
      <c r="R42" s="88">
        <f t="shared" si="8"/>
        <v>567188</v>
      </c>
      <c r="S42" s="88">
        <f t="shared" si="4"/>
        <v>1378871</v>
      </c>
      <c r="T42" s="89">
        <f t="shared" si="10"/>
        <v>6228252</v>
      </c>
      <c r="U42" s="66">
        <f t="shared" si="6"/>
        <v>0</v>
      </c>
      <c r="V42" s="91">
        <v>5</v>
      </c>
    </row>
    <row r="43" spans="2:22">
      <c r="B43" s="70" t="s">
        <v>136</v>
      </c>
      <c r="C43" s="74">
        <v>1621477</v>
      </c>
      <c r="D43" s="59">
        <v>301523</v>
      </c>
      <c r="E43" s="72">
        <f t="shared" si="9"/>
        <v>1923000</v>
      </c>
      <c r="F43" s="120">
        <v>664016</v>
      </c>
      <c r="G43" s="108">
        <v>185156</v>
      </c>
      <c r="H43" s="108">
        <v>14426</v>
      </c>
      <c r="I43" s="63">
        <f t="shared" si="1"/>
        <v>199582</v>
      </c>
      <c r="J43" s="71"/>
      <c r="K43" s="68"/>
      <c r="L43" s="59"/>
      <c r="M43" s="59">
        <v>1468711</v>
      </c>
      <c r="N43" s="59">
        <v>1601530</v>
      </c>
      <c r="O43" s="72">
        <f t="shared" si="2"/>
        <v>3070241</v>
      </c>
      <c r="P43" s="76">
        <f t="shared" si="3"/>
        <v>5856839</v>
      </c>
      <c r="Q43" s="87">
        <f t="shared" si="7"/>
        <v>3887023</v>
      </c>
      <c r="R43" s="88">
        <f t="shared" si="8"/>
        <v>501105</v>
      </c>
      <c r="S43" s="88">
        <f t="shared" si="4"/>
        <v>1468711</v>
      </c>
      <c r="T43" s="89">
        <f t="shared" si="10"/>
        <v>5856839</v>
      </c>
      <c r="U43" s="66">
        <f t="shared" si="6"/>
        <v>0</v>
      </c>
      <c r="V43" s="91">
        <v>5</v>
      </c>
    </row>
    <row r="44" spans="2:22">
      <c r="B44" s="70" t="s">
        <v>137</v>
      </c>
      <c r="C44" s="74"/>
      <c r="D44" s="59"/>
      <c r="E44" s="72">
        <f t="shared" si="9"/>
        <v>0</v>
      </c>
      <c r="F44" s="120"/>
      <c r="G44" s="108">
        <v>102040</v>
      </c>
      <c r="H44" s="108">
        <v>3000</v>
      </c>
      <c r="I44" s="63">
        <f t="shared" si="1"/>
        <v>105040</v>
      </c>
      <c r="J44" s="71"/>
      <c r="K44" s="68"/>
      <c r="L44" s="59"/>
      <c r="M44" s="59"/>
      <c r="N44" s="59">
        <v>442702</v>
      </c>
      <c r="O44" s="72">
        <f t="shared" si="2"/>
        <v>442702</v>
      </c>
      <c r="P44" s="76">
        <f t="shared" si="3"/>
        <v>547742</v>
      </c>
      <c r="Q44" s="87">
        <f t="shared" si="7"/>
        <v>442702</v>
      </c>
      <c r="R44" s="88">
        <f t="shared" si="8"/>
        <v>105040</v>
      </c>
      <c r="S44" s="88">
        <f t="shared" si="4"/>
        <v>0</v>
      </c>
      <c r="T44" s="89">
        <f t="shared" si="10"/>
        <v>547742</v>
      </c>
      <c r="U44" s="66">
        <f t="shared" si="6"/>
        <v>0</v>
      </c>
      <c r="V44" s="91">
        <v>2</v>
      </c>
    </row>
    <row r="45" spans="2:22" ht="14.25" customHeight="1">
      <c r="B45" s="70" t="s">
        <v>138</v>
      </c>
      <c r="C45" s="74">
        <v>2260120</v>
      </c>
      <c r="D45" s="59">
        <v>451880</v>
      </c>
      <c r="E45" s="72">
        <f t="shared" si="9"/>
        <v>2712000</v>
      </c>
      <c r="F45" s="120">
        <v>980310</v>
      </c>
      <c r="G45" s="108">
        <v>490152</v>
      </c>
      <c r="H45" s="109">
        <v>22567</v>
      </c>
      <c r="I45" s="63">
        <f t="shared" si="1"/>
        <v>512719</v>
      </c>
      <c r="J45" s="71"/>
      <c r="K45" s="68"/>
      <c r="L45" s="59"/>
      <c r="M45" s="59"/>
      <c r="N45" s="59">
        <v>2279944</v>
      </c>
      <c r="O45" s="72">
        <f t="shared" si="2"/>
        <v>2279944</v>
      </c>
      <c r="P45" s="76">
        <f t="shared" si="3"/>
        <v>6484973</v>
      </c>
      <c r="Q45" s="87">
        <f t="shared" si="7"/>
        <v>5520374</v>
      </c>
      <c r="R45" s="88">
        <f t="shared" si="8"/>
        <v>964599</v>
      </c>
      <c r="S45" s="88">
        <f t="shared" si="4"/>
        <v>0</v>
      </c>
      <c r="T45" s="89">
        <f t="shared" si="10"/>
        <v>6484973</v>
      </c>
      <c r="U45" s="66">
        <f t="shared" si="6"/>
        <v>0</v>
      </c>
      <c r="V45" s="91">
        <v>4</v>
      </c>
    </row>
    <row r="46" spans="2:22" ht="14.25" customHeight="1">
      <c r="B46" s="70" t="s">
        <v>139</v>
      </c>
      <c r="C46" s="74">
        <v>1506477</v>
      </c>
      <c r="D46" s="59">
        <v>301523</v>
      </c>
      <c r="E46" s="72">
        <f t="shared" si="9"/>
        <v>1808000</v>
      </c>
      <c r="F46" s="120">
        <v>484310</v>
      </c>
      <c r="G46" s="108">
        <v>297167</v>
      </c>
      <c r="H46" s="108">
        <v>23324</v>
      </c>
      <c r="I46" s="63">
        <f t="shared" si="1"/>
        <v>320491</v>
      </c>
      <c r="J46" s="71"/>
      <c r="K46" s="68"/>
      <c r="L46" s="59">
        <v>600000</v>
      </c>
      <c r="M46" s="59">
        <v>1239634</v>
      </c>
      <c r="N46" s="59">
        <v>2185366</v>
      </c>
      <c r="O46" s="72">
        <f t="shared" si="2"/>
        <v>4025000</v>
      </c>
      <c r="P46" s="76">
        <f t="shared" si="3"/>
        <v>6637801</v>
      </c>
      <c r="Q46" s="87">
        <f t="shared" si="7"/>
        <v>4776153</v>
      </c>
      <c r="R46" s="88">
        <f t="shared" si="8"/>
        <v>622014</v>
      </c>
      <c r="S46" s="88">
        <f t="shared" si="4"/>
        <v>1239634</v>
      </c>
      <c r="T46" s="89">
        <f t="shared" si="10"/>
        <v>6637801</v>
      </c>
      <c r="U46" s="66">
        <f t="shared" si="6"/>
        <v>0</v>
      </c>
      <c r="V46" s="91">
        <v>6</v>
      </c>
    </row>
    <row r="47" spans="2:22">
      <c r="B47" s="70" t="s">
        <v>140</v>
      </c>
      <c r="C47" s="74">
        <v>753373</v>
      </c>
      <c r="D47" s="59">
        <v>150627</v>
      </c>
      <c r="E47" s="72">
        <f t="shared" si="9"/>
        <v>904000</v>
      </c>
      <c r="F47" s="120">
        <v>459560</v>
      </c>
      <c r="G47" s="108">
        <v>139938</v>
      </c>
      <c r="H47" s="108">
        <v>5023</v>
      </c>
      <c r="I47" s="63">
        <f t="shared" si="1"/>
        <v>144961</v>
      </c>
      <c r="J47" s="71"/>
      <c r="K47" s="68"/>
      <c r="L47" s="59"/>
      <c r="M47" s="59">
        <v>1840477</v>
      </c>
      <c r="N47" s="59">
        <v>654275</v>
      </c>
      <c r="O47" s="72">
        <f t="shared" si="2"/>
        <v>2494752</v>
      </c>
      <c r="P47" s="76">
        <f t="shared" si="3"/>
        <v>4003273</v>
      </c>
      <c r="Q47" s="87">
        <f t="shared" si="7"/>
        <v>1867208</v>
      </c>
      <c r="R47" s="88">
        <f t="shared" si="8"/>
        <v>295588</v>
      </c>
      <c r="S47" s="88">
        <f t="shared" si="4"/>
        <v>1840477</v>
      </c>
      <c r="T47" s="89">
        <f t="shared" si="10"/>
        <v>4003273</v>
      </c>
      <c r="U47" s="66">
        <f t="shared" si="6"/>
        <v>0</v>
      </c>
      <c r="V47" s="91">
        <v>5</v>
      </c>
    </row>
    <row r="48" spans="2:22">
      <c r="B48" s="70" t="s">
        <v>141</v>
      </c>
      <c r="C48" s="74">
        <v>753373</v>
      </c>
      <c r="D48" s="59">
        <v>150627</v>
      </c>
      <c r="E48" s="72">
        <f t="shared" si="9"/>
        <v>904000</v>
      </c>
      <c r="F48" s="120">
        <v>548754</v>
      </c>
      <c r="G48" s="108">
        <v>153848</v>
      </c>
      <c r="H48" s="108">
        <v>6214</v>
      </c>
      <c r="I48" s="63">
        <f t="shared" si="1"/>
        <v>160062</v>
      </c>
      <c r="J48" s="71"/>
      <c r="K48" s="68"/>
      <c r="L48" s="59"/>
      <c r="M48" s="59"/>
      <c r="N48" s="59">
        <v>1113030</v>
      </c>
      <c r="O48" s="72">
        <f t="shared" si="2"/>
        <v>1113030</v>
      </c>
      <c r="P48" s="76">
        <f t="shared" si="3"/>
        <v>2725846</v>
      </c>
      <c r="Q48" s="87">
        <f t="shared" si="7"/>
        <v>2415157</v>
      </c>
      <c r="R48" s="88">
        <f t="shared" si="8"/>
        <v>310689</v>
      </c>
      <c r="S48" s="88">
        <f t="shared" si="4"/>
        <v>0</v>
      </c>
      <c r="T48" s="89">
        <f t="shared" si="10"/>
        <v>2725846</v>
      </c>
      <c r="U48" s="66">
        <f t="shared" si="6"/>
        <v>0</v>
      </c>
      <c r="V48" s="91">
        <v>4</v>
      </c>
    </row>
    <row r="49" spans="2:22">
      <c r="B49" s="70" t="s">
        <v>142</v>
      </c>
      <c r="C49" s="74"/>
      <c r="D49" s="59"/>
      <c r="E49" s="72">
        <f t="shared" si="9"/>
        <v>0</v>
      </c>
      <c r="F49" s="120"/>
      <c r="G49" s="108">
        <v>122194</v>
      </c>
      <c r="H49" s="108">
        <v>3000</v>
      </c>
      <c r="I49" s="63">
        <f t="shared" si="1"/>
        <v>125194</v>
      </c>
      <c r="J49" s="71"/>
      <c r="K49" s="68"/>
      <c r="L49" s="59"/>
      <c r="M49" s="59"/>
      <c r="N49" s="59">
        <v>528107</v>
      </c>
      <c r="O49" s="72">
        <f t="shared" si="2"/>
        <v>528107</v>
      </c>
      <c r="P49" s="76">
        <f t="shared" si="3"/>
        <v>653301</v>
      </c>
      <c r="Q49" s="87">
        <f t="shared" si="7"/>
        <v>528107</v>
      </c>
      <c r="R49" s="88">
        <f t="shared" si="8"/>
        <v>125194</v>
      </c>
      <c r="S49" s="88">
        <f t="shared" si="4"/>
        <v>0</v>
      </c>
      <c r="T49" s="89">
        <f t="shared" si="10"/>
        <v>653301</v>
      </c>
      <c r="U49" s="66">
        <f t="shared" si="6"/>
        <v>0</v>
      </c>
      <c r="V49" s="91">
        <v>2</v>
      </c>
    </row>
    <row r="50" spans="2:22">
      <c r="B50" s="70" t="s">
        <v>143</v>
      </c>
      <c r="C50" s="74"/>
      <c r="D50" s="59"/>
      <c r="E50" s="72">
        <f t="shared" si="9"/>
        <v>0</v>
      </c>
      <c r="F50" s="120"/>
      <c r="G50" s="108">
        <v>168763</v>
      </c>
      <c r="H50" s="108">
        <v>4327</v>
      </c>
      <c r="I50" s="63">
        <f t="shared" si="1"/>
        <v>173090</v>
      </c>
      <c r="J50" s="71"/>
      <c r="K50" s="68"/>
      <c r="L50" s="59"/>
      <c r="M50" s="59">
        <v>1629610</v>
      </c>
      <c r="N50" s="59">
        <v>647418</v>
      </c>
      <c r="O50" s="72">
        <f t="shared" si="2"/>
        <v>2277028</v>
      </c>
      <c r="P50" s="76">
        <f t="shared" si="3"/>
        <v>2450118</v>
      </c>
      <c r="Q50" s="87">
        <f t="shared" si="7"/>
        <v>647418</v>
      </c>
      <c r="R50" s="88">
        <f t="shared" si="8"/>
        <v>173090</v>
      </c>
      <c r="S50" s="88">
        <f t="shared" si="4"/>
        <v>1629610</v>
      </c>
      <c r="T50" s="89">
        <f t="shared" si="10"/>
        <v>2450118</v>
      </c>
      <c r="U50" s="66">
        <f t="shared" si="6"/>
        <v>0</v>
      </c>
      <c r="V50" s="91">
        <v>3</v>
      </c>
    </row>
    <row r="51" spans="2:22">
      <c r="B51" s="70" t="s">
        <v>144</v>
      </c>
      <c r="C51" s="74"/>
      <c r="D51" s="59"/>
      <c r="E51" s="72">
        <f t="shared" si="9"/>
        <v>0</v>
      </c>
      <c r="F51" s="120"/>
      <c r="G51" s="108">
        <v>166290</v>
      </c>
      <c r="H51" s="108">
        <v>3000</v>
      </c>
      <c r="I51" s="63">
        <f t="shared" si="1"/>
        <v>169290</v>
      </c>
      <c r="J51" s="71"/>
      <c r="K51" s="68"/>
      <c r="L51" s="59"/>
      <c r="M51" s="59"/>
      <c r="N51" s="59">
        <v>837191</v>
      </c>
      <c r="O51" s="72">
        <f t="shared" si="2"/>
        <v>837191</v>
      </c>
      <c r="P51" s="76">
        <f t="shared" si="3"/>
        <v>1006481</v>
      </c>
      <c r="Q51" s="87">
        <f t="shared" si="7"/>
        <v>837191</v>
      </c>
      <c r="R51" s="88">
        <f t="shared" si="8"/>
        <v>169290</v>
      </c>
      <c r="S51" s="88">
        <f t="shared" si="4"/>
        <v>0</v>
      </c>
      <c r="T51" s="89">
        <f t="shared" si="10"/>
        <v>1006481</v>
      </c>
      <c r="U51" s="66">
        <f t="shared" si="6"/>
        <v>0</v>
      </c>
      <c r="V51" s="91">
        <v>2</v>
      </c>
    </row>
    <row r="52" spans="2:22">
      <c r="B52" s="70" t="s">
        <v>145</v>
      </c>
      <c r="C52" s="74">
        <v>753373</v>
      </c>
      <c r="D52" s="59">
        <v>150627</v>
      </c>
      <c r="E52" s="72">
        <f t="shared" si="9"/>
        <v>904000</v>
      </c>
      <c r="F52" s="120">
        <v>409828</v>
      </c>
      <c r="G52" s="108">
        <v>209412</v>
      </c>
      <c r="H52" s="108">
        <v>11697</v>
      </c>
      <c r="I52" s="63">
        <f t="shared" si="1"/>
        <v>221109</v>
      </c>
      <c r="J52" s="71"/>
      <c r="K52" s="68"/>
      <c r="L52" s="59"/>
      <c r="M52" s="59"/>
      <c r="N52" s="59">
        <v>1022802</v>
      </c>
      <c r="O52" s="72">
        <f t="shared" si="2"/>
        <v>1022802</v>
      </c>
      <c r="P52" s="76">
        <f t="shared" si="3"/>
        <v>2557739</v>
      </c>
      <c r="Q52" s="87">
        <f t="shared" si="7"/>
        <v>2186003</v>
      </c>
      <c r="R52" s="88">
        <f t="shared" si="8"/>
        <v>371736</v>
      </c>
      <c r="S52" s="88">
        <f t="shared" si="4"/>
        <v>0</v>
      </c>
      <c r="T52" s="89">
        <f t="shared" si="10"/>
        <v>2557739</v>
      </c>
      <c r="U52" s="66">
        <f t="shared" si="6"/>
        <v>0</v>
      </c>
      <c r="V52" s="91">
        <v>4</v>
      </c>
    </row>
    <row r="53" spans="2:22">
      <c r="B53" s="70" t="s">
        <v>146</v>
      </c>
      <c r="C53" s="74"/>
      <c r="D53" s="59"/>
      <c r="E53" s="72">
        <f t="shared" si="9"/>
        <v>0</v>
      </c>
      <c r="F53" s="120"/>
      <c r="G53" s="111">
        <v>124325</v>
      </c>
      <c r="H53" s="111">
        <v>3000</v>
      </c>
      <c r="I53" s="63">
        <f t="shared" si="1"/>
        <v>127325</v>
      </c>
      <c r="J53" s="71"/>
      <c r="K53" s="68">
        <v>800000</v>
      </c>
      <c r="L53" s="59"/>
      <c r="M53" s="59"/>
      <c r="N53" s="59">
        <v>549718</v>
      </c>
      <c r="O53" s="72">
        <f t="shared" si="2"/>
        <v>1349718</v>
      </c>
      <c r="P53" s="76">
        <f t="shared" si="3"/>
        <v>1477043</v>
      </c>
      <c r="Q53" s="87">
        <f t="shared" si="7"/>
        <v>1349718</v>
      </c>
      <c r="R53" s="88">
        <f t="shared" si="8"/>
        <v>127325</v>
      </c>
      <c r="S53" s="88">
        <f t="shared" si="4"/>
        <v>0</v>
      </c>
      <c r="T53" s="89">
        <f t="shared" si="10"/>
        <v>1477043</v>
      </c>
      <c r="U53" s="66">
        <f t="shared" si="6"/>
        <v>0</v>
      </c>
      <c r="V53" s="91">
        <v>3</v>
      </c>
    </row>
    <row r="54" spans="2:22">
      <c r="B54" s="70" t="s">
        <v>147</v>
      </c>
      <c r="C54" s="74"/>
      <c r="D54" s="59"/>
      <c r="E54" s="72">
        <f t="shared" si="9"/>
        <v>0</v>
      </c>
      <c r="F54" s="120"/>
      <c r="G54" s="112">
        <v>110426</v>
      </c>
      <c r="H54" s="108">
        <v>3000</v>
      </c>
      <c r="I54" s="63">
        <f t="shared" si="1"/>
        <v>113426</v>
      </c>
      <c r="J54" s="71"/>
      <c r="K54" s="68"/>
      <c r="L54" s="59"/>
      <c r="M54" s="59">
        <v>1099306</v>
      </c>
      <c r="N54" s="59">
        <v>545320</v>
      </c>
      <c r="O54" s="72">
        <f t="shared" si="2"/>
        <v>1644626</v>
      </c>
      <c r="P54" s="76">
        <f t="shared" si="3"/>
        <v>1758052</v>
      </c>
      <c r="Q54" s="87">
        <f t="shared" si="7"/>
        <v>545320</v>
      </c>
      <c r="R54" s="88">
        <f t="shared" si="8"/>
        <v>113426</v>
      </c>
      <c r="S54" s="88">
        <f t="shared" si="4"/>
        <v>1099306</v>
      </c>
      <c r="T54" s="89">
        <f t="shared" si="10"/>
        <v>1758052</v>
      </c>
      <c r="U54" s="66">
        <f t="shared" si="6"/>
        <v>0</v>
      </c>
      <c r="V54" s="91">
        <v>3</v>
      </c>
    </row>
    <row r="55" spans="2:22">
      <c r="B55" s="70" t="s">
        <v>148</v>
      </c>
      <c r="C55" s="74"/>
      <c r="D55" s="59"/>
      <c r="E55" s="72">
        <f t="shared" si="9"/>
        <v>0</v>
      </c>
      <c r="F55" s="120"/>
      <c r="G55" s="109">
        <v>77002</v>
      </c>
      <c r="H55" s="108">
        <v>3000</v>
      </c>
      <c r="I55" s="63">
        <f t="shared" si="1"/>
        <v>80002</v>
      </c>
      <c r="J55" s="71"/>
      <c r="K55" s="68"/>
      <c r="L55" s="59"/>
      <c r="M55" s="59"/>
      <c r="N55" s="59">
        <v>401229</v>
      </c>
      <c r="O55" s="72">
        <f t="shared" si="2"/>
        <v>401229</v>
      </c>
      <c r="P55" s="76">
        <f t="shared" si="3"/>
        <v>481231</v>
      </c>
      <c r="Q55" s="87">
        <f t="shared" si="7"/>
        <v>401229</v>
      </c>
      <c r="R55" s="88">
        <f t="shared" si="8"/>
        <v>80002</v>
      </c>
      <c r="S55" s="88">
        <f t="shared" si="4"/>
        <v>0</v>
      </c>
      <c r="T55" s="89">
        <f t="shared" si="10"/>
        <v>481231</v>
      </c>
      <c r="U55" s="66">
        <f t="shared" si="6"/>
        <v>0</v>
      </c>
      <c r="V55" s="91">
        <v>2</v>
      </c>
    </row>
    <row r="56" spans="2:22">
      <c r="B56" s="70" t="s">
        <v>149</v>
      </c>
      <c r="C56" s="74"/>
      <c r="D56" s="59"/>
      <c r="E56" s="72">
        <f t="shared" si="9"/>
        <v>0</v>
      </c>
      <c r="F56" s="120"/>
      <c r="G56" s="108">
        <v>102028</v>
      </c>
      <c r="H56" s="108">
        <v>3000</v>
      </c>
      <c r="I56" s="63">
        <f t="shared" si="1"/>
        <v>105028</v>
      </c>
      <c r="J56" s="71"/>
      <c r="K56" s="68"/>
      <c r="L56" s="59"/>
      <c r="M56" s="59"/>
      <c r="N56" s="59">
        <v>429697</v>
      </c>
      <c r="O56" s="72">
        <f t="shared" si="2"/>
        <v>429697</v>
      </c>
      <c r="P56" s="76">
        <f t="shared" si="3"/>
        <v>534725</v>
      </c>
      <c r="Q56" s="87">
        <f t="shared" si="7"/>
        <v>429697</v>
      </c>
      <c r="R56" s="88">
        <f t="shared" si="8"/>
        <v>105028</v>
      </c>
      <c r="S56" s="88">
        <f t="shared" si="4"/>
        <v>0</v>
      </c>
      <c r="T56" s="89">
        <f t="shared" si="10"/>
        <v>534725</v>
      </c>
      <c r="U56" s="66">
        <f t="shared" si="6"/>
        <v>0</v>
      </c>
      <c r="V56" s="91">
        <v>2</v>
      </c>
    </row>
    <row r="57" spans="2:22">
      <c r="B57" s="70" t="s">
        <v>150</v>
      </c>
      <c r="C57" s="74"/>
      <c r="D57" s="59"/>
      <c r="E57" s="72">
        <f t="shared" si="9"/>
        <v>0</v>
      </c>
      <c r="F57" s="120"/>
      <c r="G57" s="108">
        <v>133051</v>
      </c>
      <c r="H57" s="108">
        <v>4171</v>
      </c>
      <c r="I57" s="63">
        <f t="shared" si="1"/>
        <v>137222</v>
      </c>
      <c r="J57" s="71"/>
      <c r="K57" s="68"/>
      <c r="L57" s="59">
        <v>600000</v>
      </c>
      <c r="M57" s="59">
        <v>1350894</v>
      </c>
      <c r="N57" s="59">
        <v>653471</v>
      </c>
      <c r="O57" s="72">
        <f t="shared" si="2"/>
        <v>2604365</v>
      </c>
      <c r="P57" s="76">
        <f t="shared" si="3"/>
        <v>2741587</v>
      </c>
      <c r="Q57" s="87">
        <f t="shared" si="7"/>
        <v>1253471</v>
      </c>
      <c r="R57" s="88">
        <f t="shared" si="8"/>
        <v>137222</v>
      </c>
      <c r="S57" s="88">
        <f t="shared" si="4"/>
        <v>1350894</v>
      </c>
      <c r="T57" s="89">
        <f t="shared" si="10"/>
        <v>2741587</v>
      </c>
      <c r="U57" s="66">
        <f t="shared" si="6"/>
        <v>0</v>
      </c>
      <c r="V57" s="91">
        <v>4</v>
      </c>
    </row>
    <row r="58" spans="2:22">
      <c r="B58" s="70" t="s">
        <v>151</v>
      </c>
      <c r="C58" s="74"/>
      <c r="D58" s="59"/>
      <c r="E58" s="72">
        <f t="shared" si="9"/>
        <v>0</v>
      </c>
      <c r="F58" s="120"/>
      <c r="G58" s="108">
        <v>138597</v>
      </c>
      <c r="H58" s="108">
        <v>3000</v>
      </c>
      <c r="I58" s="63">
        <f t="shared" si="1"/>
        <v>141597</v>
      </c>
      <c r="J58" s="71"/>
      <c r="K58" s="68"/>
      <c r="L58" s="59">
        <v>800000</v>
      </c>
      <c r="M58" s="59">
        <v>577465</v>
      </c>
      <c r="N58" s="59">
        <v>627178</v>
      </c>
      <c r="O58" s="72">
        <f t="shared" si="2"/>
        <v>2004643</v>
      </c>
      <c r="P58" s="76">
        <f t="shared" si="3"/>
        <v>2146240</v>
      </c>
      <c r="Q58" s="87">
        <f t="shared" si="7"/>
        <v>1427178</v>
      </c>
      <c r="R58" s="88">
        <f t="shared" si="8"/>
        <v>141597</v>
      </c>
      <c r="S58" s="88">
        <f t="shared" si="4"/>
        <v>577465</v>
      </c>
      <c r="T58" s="89">
        <f t="shared" si="10"/>
        <v>2146240</v>
      </c>
      <c r="U58" s="66">
        <f t="shared" si="6"/>
        <v>0</v>
      </c>
      <c r="V58" s="91">
        <v>4</v>
      </c>
    </row>
    <row r="59" spans="2:22">
      <c r="B59" s="70" t="s">
        <v>48</v>
      </c>
      <c r="C59" s="74"/>
      <c r="D59" s="59"/>
      <c r="E59" s="72">
        <f t="shared" si="9"/>
        <v>0</v>
      </c>
      <c r="F59" s="120"/>
      <c r="G59" s="108">
        <v>186113</v>
      </c>
      <c r="H59" s="108">
        <v>4057</v>
      </c>
      <c r="I59" s="63">
        <f t="shared" si="1"/>
        <v>190170</v>
      </c>
      <c r="J59" s="71"/>
      <c r="K59" s="68"/>
      <c r="L59" s="59"/>
      <c r="M59" s="59">
        <v>1023664</v>
      </c>
      <c r="N59" s="59">
        <v>932762</v>
      </c>
      <c r="O59" s="72">
        <f t="shared" si="2"/>
        <v>1956426</v>
      </c>
      <c r="P59" s="76">
        <f t="shared" si="3"/>
        <v>2146596</v>
      </c>
      <c r="Q59" s="87">
        <f t="shared" si="7"/>
        <v>932762</v>
      </c>
      <c r="R59" s="88">
        <f t="shared" si="8"/>
        <v>190170</v>
      </c>
      <c r="S59" s="88">
        <f t="shared" si="4"/>
        <v>1023664</v>
      </c>
      <c r="T59" s="89">
        <f t="shared" si="10"/>
        <v>2146596</v>
      </c>
      <c r="U59" s="66">
        <f t="shared" si="6"/>
        <v>0</v>
      </c>
      <c r="V59" s="91">
        <v>3</v>
      </c>
    </row>
    <row r="60" spans="2:22">
      <c r="B60" s="70" t="s">
        <v>152</v>
      </c>
      <c r="C60" s="74"/>
      <c r="D60" s="59"/>
      <c r="E60" s="72">
        <f t="shared" si="9"/>
        <v>0</v>
      </c>
      <c r="F60" s="120"/>
      <c r="G60" s="108">
        <v>102068</v>
      </c>
      <c r="H60" s="108">
        <v>3000</v>
      </c>
      <c r="I60" s="63">
        <f t="shared" si="1"/>
        <v>105068</v>
      </c>
      <c r="J60" s="71"/>
      <c r="K60" s="68"/>
      <c r="L60" s="59"/>
      <c r="M60" s="59"/>
      <c r="N60" s="59">
        <v>500490</v>
      </c>
      <c r="O60" s="72">
        <f t="shared" si="2"/>
        <v>500490</v>
      </c>
      <c r="P60" s="76">
        <f t="shared" si="3"/>
        <v>605558</v>
      </c>
      <c r="Q60" s="87">
        <f t="shared" si="7"/>
        <v>500490</v>
      </c>
      <c r="R60" s="88">
        <f t="shared" si="8"/>
        <v>105068</v>
      </c>
      <c r="S60" s="88">
        <f t="shared" si="4"/>
        <v>0</v>
      </c>
      <c r="T60" s="89">
        <f t="shared" si="10"/>
        <v>605558</v>
      </c>
      <c r="U60" s="66">
        <f t="shared" si="6"/>
        <v>0</v>
      </c>
      <c r="V60" s="91">
        <v>2</v>
      </c>
    </row>
    <row r="61" spans="2:22">
      <c r="B61" s="70" t="s">
        <v>153</v>
      </c>
      <c r="C61" s="74"/>
      <c r="D61" s="59"/>
      <c r="E61" s="72">
        <f t="shared" si="9"/>
        <v>0</v>
      </c>
      <c r="F61" s="120"/>
      <c r="G61" s="108">
        <v>102049</v>
      </c>
      <c r="H61" s="108">
        <v>3000</v>
      </c>
      <c r="I61" s="63">
        <f t="shared" si="1"/>
        <v>105049</v>
      </c>
      <c r="J61" s="71"/>
      <c r="K61" s="68"/>
      <c r="L61" s="59"/>
      <c r="M61" s="59">
        <v>656843</v>
      </c>
      <c r="N61" s="59">
        <v>461429</v>
      </c>
      <c r="O61" s="72">
        <f t="shared" si="2"/>
        <v>1118272</v>
      </c>
      <c r="P61" s="76">
        <f t="shared" si="3"/>
        <v>1223321</v>
      </c>
      <c r="Q61" s="87">
        <f t="shared" si="7"/>
        <v>461429</v>
      </c>
      <c r="R61" s="88">
        <f t="shared" si="8"/>
        <v>105049</v>
      </c>
      <c r="S61" s="88">
        <f t="shared" si="4"/>
        <v>656843</v>
      </c>
      <c r="T61" s="89">
        <f t="shared" si="10"/>
        <v>1223321</v>
      </c>
      <c r="U61" s="66">
        <f t="shared" si="6"/>
        <v>0</v>
      </c>
      <c r="V61" s="91">
        <v>3</v>
      </c>
    </row>
    <row r="62" spans="2:22">
      <c r="B62" s="70" t="s">
        <v>154</v>
      </c>
      <c r="C62" s="74"/>
      <c r="D62" s="59"/>
      <c r="E62" s="72">
        <f t="shared" si="9"/>
        <v>0</v>
      </c>
      <c r="F62" s="120"/>
      <c r="G62" s="108">
        <v>77008</v>
      </c>
      <c r="H62" s="108">
        <v>3000</v>
      </c>
      <c r="I62" s="63">
        <f t="shared" si="1"/>
        <v>80008</v>
      </c>
      <c r="J62" s="71"/>
      <c r="K62" s="68"/>
      <c r="L62" s="59"/>
      <c r="M62" s="59"/>
      <c r="N62" s="59"/>
      <c r="O62" s="72">
        <f t="shared" si="2"/>
        <v>0</v>
      </c>
      <c r="P62" s="76">
        <f t="shared" si="3"/>
        <v>80008</v>
      </c>
      <c r="Q62" s="87">
        <f t="shared" si="7"/>
        <v>0</v>
      </c>
      <c r="R62" s="88">
        <f t="shared" si="8"/>
        <v>80008</v>
      </c>
      <c r="S62" s="88">
        <f t="shared" si="4"/>
        <v>0</v>
      </c>
      <c r="T62" s="89">
        <f t="shared" si="10"/>
        <v>80008</v>
      </c>
      <c r="U62" s="66">
        <f t="shared" si="6"/>
        <v>0</v>
      </c>
      <c r="V62" s="91">
        <v>1</v>
      </c>
    </row>
    <row r="63" spans="2:22">
      <c r="B63" s="70" t="s">
        <v>155</v>
      </c>
      <c r="C63" s="74"/>
      <c r="D63" s="59"/>
      <c r="E63" s="72">
        <f t="shared" si="9"/>
        <v>0</v>
      </c>
      <c r="F63" s="120"/>
      <c r="G63" s="108">
        <v>178049</v>
      </c>
      <c r="H63" s="108">
        <v>4060</v>
      </c>
      <c r="I63" s="63">
        <f t="shared" si="1"/>
        <v>182109</v>
      </c>
      <c r="J63" s="71"/>
      <c r="K63" s="68"/>
      <c r="L63" s="59"/>
      <c r="M63" s="59"/>
      <c r="N63" s="59">
        <v>1015235</v>
      </c>
      <c r="O63" s="72">
        <f t="shared" si="2"/>
        <v>1015235</v>
      </c>
      <c r="P63" s="76">
        <f t="shared" si="3"/>
        <v>1197344</v>
      </c>
      <c r="Q63" s="87">
        <f t="shared" si="7"/>
        <v>1015235</v>
      </c>
      <c r="R63" s="88">
        <f t="shared" si="8"/>
        <v>182109</v>
      </c>
      <c r="S63" s="88">
        <f t="shared" si="4"/>
        <v>0</v>
      </c>
      <c r="T63" s="89">
        <f t="shared" si="10"/>
        <v>1197344</v>
      </c>
      <c r="U63" s="66">
        <f t="shared" si="6"/>
        <v>0</v>
      </c>
      <c r="V63" s="91">
        <v>2</v>
      </c>
    </row>
    <row r="64" spans="2:22">
      <c r="B64" s="70" t="s">
        <v>156</v>
      </c>
      <c r="C64" s="74"/>
      <c r="D64" s="59"/>
      <c r="E64" s="72">
        <f t="shared" si="9"/>
        <v>0</v>
      </c>
      <c r="F64" s="120"/>
      <c r="G64" s="109">
        <v>102027</v>
      </c>
      <c r="H64" s="108">
        <v>3000</v>
      </c>
      <c r="I64" s="63">
        <f t="shared" si="1"/>
        <v>105027</v>
      </c>
      <c r="J64" s="71"/>
      <c r="K64" s="68"/>
      <c r="L64" s="59"/>
      <c r="M64" s="59"/>
      <c r="N64" s="59">
        <v>426954</v>
      </c>
      <c r="O64" s="72">
        <f t="shared" si="2"/>
        <v>426954</v>
      </c>
      <c r="P64" s="76">
        <f t="shared" si="3"/>
        <v>531981</v>
      </c>
      <c r="Q64" s="87">
        <f t="shared" si="7"/>
        <v>426954</v>
      </c>
      <c r="R64" s="88">
        <f t="shared" si="8"/>
        <v>105027</v>
      </c>
      <c r="S64" s="88">
        <f t="shared" si="4"/>
        <v>0</v>
      </c>
      <c r="T64" s="89">
        <f t="shared" si="10"/>
        <v>531981</v>
      </c>
      <c r="U64" s="66">
        <f t="shared" si="6"/>
        <v>0</v>
      </c>
      <c r="V64" s="91">
        <v>2</v>
      </c>
    </row>
    <row r="65" spans="1:25">
      <c r="B65" s="70" t="s">
        <v>50</v>
      </c>
      <c r="C65" s="74"/>
      <c r="D65" s="59"/>
      <c r="E65" s="72">
        <f t="shared" si="9"/>
        <v>0</v>
      </c>
      <c r="F65" s="120"/>
      <c r="G65" s="108">
        <v>155524</v>
      </c>
      <c r="H65" s="108">
        <v>4445</v>
      </c>
      <c r="I65" s="63">
        <f t="shared" si="1"/>
        <v>159969</v>
      </c>
      <c r="J65" s="71"/>
      <c r="K65" s="68"/>
      <c r="L65" s="59"/>
      <c r="M65" s="59"/>
      <c r="N65" s="59">
        <v>909874</v>
      </c>
      <c r="O65" s="72">
        <f t="shared" si="2"/>
        <v>909874</v>
      </c>
      <c r="P65" s="76">
        <f t="shared" si="3"/>
        <v>1069843</v>
      </c>
      <c r="Q65" s="87">
        <f t="shared" si="7"/>
        <v>909874</v>
      </c>
      <c r="R65" s="88">
        <f t="shared" si="8"/>
        <v>159969</v>
      </c>
      <c r="S65" s="88">
        <f t="shared" si="4"/>
        <v>0</v>
      </c>
      <c r="T65" s="89">
        <f t="shared" si="10"/>
        <v>1069843</v>
      </c>
      <c r="U65" s="66">
        <f t="shared" si="6"/>
        <v>0</v>
      </c>
      <c r="V65" s="91">
        <v>2</v>
      </c>
    </row>
    <row r="66" spans="1:25">
      <c r="B66" s="70" t="s">
        <v>157</v>
      </c>
      <c r="C66" s="74"/>
      <c r="D66" s="59"/>
      <c r="E66" s="72">
        <f t="shared" si="9"/>
        <v>0</v>
      </c>
      <c r="F66" s="120"/>
      <c r="G66" s="108">
        <v>97620</v>
      </c>
      <c r="H66" s="108">
        <v>3000</v>
      </c>
      <c r="I66" s="63">
        <f t="shared" si="1"/>
        <v>100620</v>
      </c>
      <c r="J66" s="71"/>
      <c r="K66" s="68"/>
      <c r="L66" s="59"/>
      <c r="M66" s="116">
        <v>603113</v>
      </c>
      <c r="N66" s="59">
        <v>513163</v>
      </c>
      <c r="O66" s="72">
        <f t="shared" si="2"/>
        <v>1116276</v>
      </c>
      <c r="P66" s="76">
        <f t="shared" si="3"/>
        <v>1216896</v>
      </c>
      <c r="Q66" s="87">
        <f t="shared" si="7"/>
        <v>513163</v>
      </c>
      <c r="R66" s="88">
        <f t="shared" si="8"/>
        <v>100620</v>
      </c>
      <c r="S66" s="88">
        <f t="shared" si="4"/>
        <v>603113</v>
      </c>
      <c r="T66" s="89">
        <f t="shared" si="10"/>
        <v>1216896</v>
      </c>
      <c r="U66" s="66">
        <f t="shared" si="6"/>
        <v>0</v>
      </c>
      <c r="V66" s="91">
        <v>3</v>
      </c>
    </row>
    <row r="67" spans="1:25">
      <c r="B67" s="70" t="s">
        <v>158</v>
      </c>
      <c r="C67" s="74"/>
      <c r="D67" s="59"/>
      <c r="E67" s="72">
        <f t="shared" si="9"/>
        <v>0</v>
      </c>
      <c r="F67" s="120"/>
      <c r="G67" s="108">
        <v>102062</v>
      </c>
      <c r="H67" s="108">
        <v>3000</v>
      </c>
      <c r="I67" s="63">
        <f t="shared" si="1"/>
        <v>105062</v>
      </c>
      <c r="J67" s="71"/>
      <c r="K67" s="68"/>
      <c r="L67" s="59"/>
      <c r="M67" s="59"/>
      <c r="N67" s="59">
        <v>481574</v>
      </c>
      <c r="O67" s="72">
        <f t="shared" si="2"/>
        <v>481574</v>
      </c>
      <c r="P67" s="76">
        <f t="shared" si="3"/>
        <v>586636</v>
      </c>
      <c r="Q67" s="87">
        <f t="shared" si="7"/>
        <v>481574</v>
      </c>
      <c r="R67" s="88">
        <f t="shared" si="8"/>
        <v>105062</v>
      </c>
      <c r="S67" s="88">
        <f t="shared" si="4"/>
        <v>0</v>
      </c>
      <c r="T67" s="89">
        <f t="shared" si="10"/>
        <v>586636</v>
      </c>
      <c r="U67" s="66">
        <f t="shared" si="6"/>
        <v>0</v>
      </c>
      <c r="V67" s="91">
        <v>2</v>
      </c>
    </row>
    <row r="68" spans="1:25" s="107" customFormat="1" ht="27.75" customHeight="1">
      <c r="B68" s="94"/>
      <c r="C68" s="95">
        <f t="shared" ref="C68:T68" si="11">SUM(C7:C67)</f>
        <v>20174338</v>
      </c>
      <c r="D68" s="96">
        <f t="shared" si="11"/>
        <v>3765662</v>
      </c>
      <c r="E68" s="97">
        <f t="shared" si="11"/>
        <v>23940000</v>
      </c>
      <c r="F68" s="121">
        <f t="shared" si="11"/>
        <v>7200000</v>
      </c>
      <c r="G68" s="99">
        <f t="shared" si="11"/>
        <v>8852030</v>
      </c>
      <c r="H68" s="96">
        <f t="shared" si="11"/>
        <v>368000</v>
      </c>
      <c r="I68" s="100">
        <f t="shared" si="11"/>
        <v>9220030</v>
      </c>
      <c r="J68" s="101">
        <f t="shared" si="11"/>
        <v>0</v>
      </c>
      <c r="K68" s="99">
        <f t="shared" si="11"/>
        <v>2877271</v>
      </c>
      <c r="L68" s="96">
        <f t="shared" si="11"/>
        <v>4791448</v>
      </c>
      <c r="M68" s="96">
        <f t="shared" si="11"/>
        <v>25597685</v>
      </c>
      <c r="N68" s="96">
        <f t="shared" si="11"/>
        <v>47760624</v>
      </c>
      <c r="O68" s="102">
        <f t="shared" si="11"/>
        <v>81027028</v>
      </c>
      <c r="P68" s="98">
        <f t="shared" si="11"/>
        <v>121387058</v>
      </c>
      <c r="Q68" s="103">
        <f t="shared" si="11"/>
        <v>82803681</v>
      </c>
      <c r="R68" s="104">
        <f t="shared" si="11"/>
        <v>12985692</v>
      </c>
      <c r="S68" s="104">
        <f t="shared" si="11"/>
        <v>25597685</v>
      </c>
      <c r="T68" s="104">
        <f t="shared" si="11"/>
        <v>121387058</v>
      </c>
      <c r="U68" s="105"/>
      <c r="V68" s="106"/>
    </row>
    <row r="69" spans="1:25" ht="15" customHeight="1">
      <c r="E69" s="82"/>
      <c r="I69" s="82"/>
      <c r="O69" s="82"/>
      <c r="P69" s="19"/>
      <c r="Q69" s="82"/>
      <c r="R69" s="82"/>
      <c r="S69" s="82"/>
      <c r="T69" s="19"/>
      <c r="V69" s="91">
        <f>SUM(V7:V68)</f>
        <v>177</v>
      </c>
    </row>
    <row r="70" spans="1:25" ht="45" customHeight="1">
      <c r="A70" s="19"/>
      <c r="B70" s="77" t="s">
        <v>84</v>
      </c>
      <c r="C70" s="78" t="s">
        <v>85</v>
      </c>
      <c r="D70" s="67" t="s">
        <v>86</v>
      </c>
      <c r="E70" s="79" t="s">
        <v>87</v>
      </c>
      <c r="F70" s="75" t="s">
        <v>88</v>
      </c>
      <c r="G70" s="69" t="s">
        <v>159</v>
      </c>
      <c r="H70" s="67" t="s">
        <v>90</v>
      </c>
      <c r="I70" s="80" t="s">
        <v>91</v>
      </c>
      <c r="J70" s="81" t="s">
        <v>92</v>
      </c>
      <c r="K70" s="69" t="s">
        <v>93</v>
      </c>
      <c r="L70" s="67" t="s">
        <v>94</v>
      </c>
      <c r="M70" s="67" t="s">
        <v>95</v>
      </c>
      <c r="N70" s="67" t="s">
        <v>96</v>
      </c>
      <c r="O70" s="79" t="s">
        <v>97</v>
      </c>
      <c r="P70" s="75" t="s">
        <v>98</v>
      </c>
      <c r="Q70" s="83" t="s">
        <v>99</v>
      </c>
      <c r="R70" s="84" t="s">
        <v>100</v>
      </c>
      <c r="S70" s="84" t="s">
        <v>101</v>
      </c>
      <c r="T70" s="85" t="s">
        <v>98</v>
      </c>
      <c r="U70" s="86" t="s">
        <v>102</v>
      </c>
      <c r="V70" s="130" t="s">
        <v>103</v>
      </c>
      <c r="W70" s="19"/>
      <c r="X70" s="19"/>
      <c r="Y70" s="19"/>
    </row>
    <row r="71" spans="1:25" ht="15" customHeight="1">
      <c r="E71" s="82">
        <v>13</v>
      </c>
      <c r="F71" s="118">
        <v>11</v>
      </c>
      <c r="I71" s="82">
        <v>61</v>
      </c>
      <c r="K71" s="45">
        <v>5</v>
      </c>
      <c r="L71" s="45">
        <v>9</v>
      </c>
      <c r="M71" s="45">
        <v>21</v>
      </c>
      <c r="N71" s="45">
        <v>57</v>
      </c>
      <c r="O71" s="45"/>
      <c r="P71" s="19"/>
      <c r="Q71" s="82"/>
      <c r="R71" s="82"/>
      <c r="S71" s="82"/>
      <c r="T71" s="19"/>
      <c r="V71" s="45">
        <f>SUM(E71:U71)</f>
        <v>177</v>
      </c>
    </row>
    <row r="72" spans="1:25">
      <c r="E72" s="45"/>
      <c r="I72" s="82"/>
      <c r="O72" s="45"/>
      <c r="P72" s="19"/>
      <c r="Q72" s="82"/>
      <c r="R72" s="82"/>
      <c r="S72" s="82"/>
      <c r="T72" s="19"/>
    </row>
    <row r="73" spans="1:25" ht="15" customHeight="1">
      <c r="E73" s="45"/>
      <c r="I73" s="82"/>
      <c r="O73" s="45"/>
      <c r="P73" s="19"/>
      <c r="Q73" s="82"/>
      <c r="R73" s="82"/>
      <c r="S73" s="82"/>
      <c r="T73" s="19"/>
    </row>
    <row r="74" spans="1:25" ht="15" customHeight="1">
      <c r="E74" s="45"/>
      <c r="I74" s="82"/>
      <c r="O74" s="45"/>
      <c r="P74" s="19"/>
      <c r="Q74" s="82"/>
      <c r="R74" s="82"/>
      <c r="S74" s="82"/>
      <c r="T74" s="19"/>
    </row>
    <row r="75" spans="1:25" ht="15" customHeight="1">
      <c r="E75" s="45"/>
      <c r="I75" s="82"/>
      <c r="O75" s="45"/>
      <c r="P75" s="19"/>
      <c r="Q75" s="82"/>
      <c r="R75" s="82"/>
      <c r="S75" s="82"/>
      <c r="T75" s="19"/>
    </row>
    <row r="76" spans="1:25" ht="15" customHeight="1">
      <c r="E76" s="45"/>
      <c r="I76" s="82"/>
      <c r="O76" s="45"/>
      <c r="P76" s="19"/>
      <c r="Q76" s="82"/>
      <c r="R76" s="82"/>
      <c r="S76" s="82"/>
      <c r="T76" s="19"/>
    </row>
    <row r="77" spans="1:25" ht="15" customHeight="1">
      <c r="E77" s="45"/>
      <c r="I77" s="82"/>
      <c r="O77" s="45"/>
      <c r="P77" s="19"/>
      <c r="Q77" s="82"/>
      <c r="R77" s="82"/>
      <c r="S77" s="82"/>
      <c r="T77" s="19"/>
    </row>
    <row r="78" spans="1:25" ht="15" customHeight="1">
      <c r="E78" s="45"/>
      <c r="I78" s="82"/>
      <c r="O78" s="45"/>
      <c r="P78" s="19"/>
      <c r="Q78" s="82"/>
      <c r="R78" s="82"/>
      <c r="S78" s="82"/>
      <c r="T78" s="19"/>
    </row>
    <row r="79" spans="1:25" ht="15" customHeight="1">
      <c r="E79" s="45"/>
      <c r="I79" s="82"/>
      <c r="O79" s="45"/>
      <c r="P79" s="19"/>
      <c r="Q79" s="82"/>
      <c r="R79" s="82"/>
      <c r="S79" s="82"/>
      <c r="T79" s="19"/>
    </row>
    <row r="80" spans="1:25" ht="15" customHeight="1">
      <c r="E80" s="45"/>
      <c r="I80" s="82"/>
      <c r="O80" s="45"/>
      <c r="P80" s="19"/>
      <c r="Q80" s="82"/>
      <c r="R80" s="82"/>
      <c r="S80" s="82"/>
      <c r="T80" s="19"/>
    </row>
    <row r="81" spans="5:20" ht="15" customHeight="1">
      <c r="E81" s="45"/>
      <c r="I81" s="82"/>
      <c r="O81" s="45"/>
      <c r="P81" s="19"/>
      <c r="Q81" s="82"/>
      <c r="R81" s="82"/>
      <c r="S81" s="82"/>
      <c r="T81" s="19"/>
    </row>
    <row r="82" spans="5:20" ht="15" customHeight="1">
      <c r="E82" s="45"/>
      <c r="I82" s="82"/>
      <c r="O82" s="45"/>
      <c r="P82" s="19"/>
      <c r="Q82" s="82"/>
      <c r="R82" s="82"/>
      <c r="S82" s="82"/>
      <c r="T82" s="19"/>
    </row>
    <row r="83" spans="5:20" ht="15" customHeight="1">
      <c r="E83" s="45"/>
      <c r="I83" s="82"/>
      <c r="O83" s="45"/>
      <c r="P83" s="19"/>
      <c r="Q83" s="82"/>
      <c r="R83" s="82"/>
      <c r="S83" s="82"/>
      <c r="T83" s="19"/>
    </row>
    <row r="84" spans="5:20" ht="15" customHeight="1">
      <c r="E84" s="45"/>
      <c r="I84" s="82"/>
      <c r="O84" s="45"/>
      <c r="P84" s="19"/>
      <c r="Q84" s="82"/>
      <c r="R84" s="82"/>
      <c r="S84" s="82"/>
      <c r="T84" s="19"/>
    </row>
    <row r="85" spans="5:20" ht="15" customHeight="1">
      <c r="E85" s="45"/>
      <c r="I85" s="82"/>
      <c r="O85" s="45"/>
      <c r="P85" s="19"/>
      <c r="Q85" s="82"/>
      <c r="R85" s="82"/>
      <c r="S85" s="82"/>
      <c r="T85" s="19"/>
    </row>
    <row r="86" spans="5:20" ht="15" customHeight="1">
      <c r="E86" s="45"/>
      <c r="I86" s="82"/>
      <c r="O86" s="45"/>
      <c r="P86" s="19"/>
      <c r="Q86" s="82"/>
      <c r="R86" s="82"/>
      <c r="S86" s="82"/>
      <c r="T86" s="19"/>
    </row>
    <row r="87" spans="5:20" ht="15" customHeight="1">
      <c r="E87" s="45"/>
      <c r="I87" s="82"/>
      <c r="O87" s="45"/>
      <c r="P87" s="19"/>
      <c r="Q87" s="82"/>
      <c r="R87" s="82"/>
      <c r="S87" s="82"/>
      <c r="T87" s="19"/>
    </row>
    <row r="88" spans="5:20" ht="15" customHeight="1">
      <c r="E88" s="45"/>
      <c r="I88" s="82"/>
      <c r="O88" s="45"/>
      <c r="P88" s="19"/>
      <c r="Q88" s="82"/>
      <c r="R88" s="82"/>
      <c r="S88" s="82"/>
      <c r="T88" s="19"/>
    </row>
    <row r="89" spans="5:20" ht="15" customHeight="1">
      <c r="E89" s="45"/>
      <c r="I89" s="82"/>
      <c r="O89" s="45"/>
      <c r="P89" s="19"/>
      <c r="Q89" s="82"/>
      <c r="R89" s="82"/>
      <c r="S89" s="82"/>
      <c r="T89" s="19"/>
    </row>
    <row r="90" spans="5:20" ht="15" customHeight="1">
      <c r="E90" s="45"/>
      <c r="I90" s="82"/>
      <c r="O90" s="45"/>
      <c r="P90" s="19"/>
      <c r="Q90" s="82"/>
      <c r="R90" s="82"/>
      <c r="S90" s="82"/>
      <c r="T90" s="19"/>
    </row>
    <row r="91" spans="5:20" ht="15" customHeight="1">
      <c r="E91" s="45"/>
      <c r="I91" s="82"/>
      <c r="O91" s="45"/>
      <c r="P91" s="19"/>
      <c r="Q91" s="82"/>
      <c r="R91" s="82"/>
      <c r="S91" s="82"/>
      <c r="T91" s="19"/>
    </row>
    <row r="92" spans="5:20" ht="15" customHeight="1">
      <c r="E92" s="45"/>
      <c r="I92" s="82"/>
      <c r="O92" s="45"/>
      <c r="P92" s="19"/>
      <c r="Q92" s="82"/>
      <c r="R92" s="82"/>
      <c r="S92" s="82"/>
      <c r="T92" s="19"/>
    </row>
    <row r="93" spans="5:20" ht="15" customHeight="1">
      <c r="E93" s="82"/>
      <c r="I93" s="82"/>
      <c r="O93" s="45"/>
      <c r="P93" s="19"/>
      <c r="Q93" s="82"/>
      <c r="R93" s="82"/>
      <c r="S93" s="82"/>
      <c r="T93" s="19"/>
    </row>
    <row r="94" spans="5:20" ht="15" customHeight="1">
      <c r="E94" s="82"/>
      <c r="I94" s="82"/>
      <c r="O94" s="45"/>
      <c r="P94" s="19"/>
      <c r="Q94" s="82"/>
      <c r="R94" s="82"/>
      <c r="S94" s="82"/>
      <c r="T94" s="19"/>
    </row>
    <row r="95" spans="5:20" ht="15" customHeight="1">
      <c r="E95" s="82"/>
      <c r="I95" s="82"/>
      <c r="O95" s="45"/>
      <c r="P95" s="19"/>
      <c r="Q95" s="82"/>
      <c r="R95" s="82"/>
      <c r="S95" s="82"/>
      <c r="T95" s="19"/>
    </row>
    <row r="96" spans="5:20" ht="15" customHeight="1">
      <c r="E96" s="82"/>
      <c r="I96" s="82"/>
      <c r="O96" s="45"/>
      <c r="P96" s="19"/>
      <c r="Q96" s="82"/>
      <c r="R96" s="82"/>
      <c r="S96" s="82"/>
      <c r="T96" s="19"/>
    </row>
    <row r="97" spans="5:20" ht="15" customHeight="1">
      <c r="E97" s="82"/>
      <c r="I97" s="82"/>
      <c r="O97" s="45"/>
      <c r="P97" s="19"/>
      <c r="Q97" s="82"/>
      <c r="R97" s="82"/>
      <c r="S97" s="82"/>
      <c r="T97" s="19"/>
    </row>
    <row r="98" spans="5:20" ht="15" customHeight="1">
      <c r="E98" s="82"/>
      <c r="I98" s="82"/>
      <c r="O98" s="45"/>
      <c r="P98" s="19"/>
      <c r="Q98" s="82"/>
      <c r="R98" s="82"/>
      <c r="S98" s="82"/>
      <c r="T98" s="19"/>
    </row>
    <row r="99" spans="5:20" ht="15" customHeight="1">
      <c r="E99" s="82"/>
      <c r="I99" s="82"/>
      <c r="O99" s="45"/>
      <c r="P99" s="19"/>
      <c r="Q99" s="82"/>
      <c r="R99" s="82"/>
      <c r="S99" s="82"/>
      <c r="T99" s="19"/>
    </row>
    <row r="100" spans="5:20" ht="15" customHeight="1">
      <c r="E100" s="82"/>
      <c r="I100" s="82"/>
      <c r="O100" s="45"/>
      <c r="P100" s="19"/>
      <c r="Q100" s="82"/>
      <c r="R100" s="82"/>
      <c r="S100" s="82"/>
      <c r="T100" s="19"/>
    </row>
    <row r="101" spans="5:20" ht="15" customHeight="1">
      <c r="E101" s="82"/>
      <c r="I101" s="82"/>
      <c r="O101" s="45"/>
      <c r="P101" s="19"/>
      <c r="Q101" s="82"/>
      <c r="R101" s="82"/>
      <c r="S101" s="82"/>
      <c r="T101" s="19"/>
    </row>
    <row r="102" spans="5:20" ht="15" customHeight="1">
      <c r="E102" s="82"/>
      <c r="I102" s="82"/>
      <c r="O102" s="45"/>
      <c r="P102" s="19"/>
      <c r="Q102" s="82"/>
      <c r="R102" s="82"/>
      <c r="S102" s="82"/>
      <c r="T102" s="19"/>
    </row>
    <row r="103" spans="5:20" ht="15" customHeight="1">
      <c r="E103" s="82"/>
      <c r="I103" s="82"/>
      <c r="O103" s="45"/>
      <c r="P103" s="19"/>
      <c r="Q103" s="82"/>
      <c r="R103" s="82"/>
      <c r="S103" s="82"/>
      <c r="T103" s="19"/>
    </row>
    <row r="104" spans="5:20" ht="15" customHeight="1">
      <c r="E104" s="82"/>
      <c r="I104" s="82"/>
      <c r="O104" s="45"/>
      <c r="P104" s="19"/>
      <c r="Q104" s="82"/>
      <c r="R104" s="82"/>
      <c r="S104" s="82"/>
      <c r="T104" s="19"/>
    </row>
    <row r="105" spans="5:20" ht="15" customHeight="1">
      <c r="E105" s="82"/>
      <c r="I105" s="82"/>
      <c r="O105" s="45"/>
      <c r="P105" s="19"/>
      <c r="Q105" s="82"/>
      <c r="R105" s="82"/>
      <c r="S105" s="82"/>
      <c r="T105" s="19"/>
    </row>
    <row r="106" spans="5:20" ht="15" customHeight="1">
      <c r="E106" s="82"/>
      <c r="I106" s="82"/>
      <c r="O106" s="45"/>
      <c r="P106" s="19"/>
      <c r="Q106" s="82"/>
      <c r="R106" s="82"/>
      <c r="S106" s="82"/>
      <c r="T106" s="19"/>
    </row>
    <row r="107" spans="5:20" ht="15" customHeight="1">
      <c r="E107" s="82"/>
      <c r="I107" s="82"/>
      <c r="O107" s="45"/>
      <c r="P107" s="19"/>
      <c r="Q107" s="82"/>
      <c r="R107" s="82"/>
      <c r="S107" s="82"/>
      <c r="T107" s="19"/>
    </row>
    <row r="108" spans="5:20" ht="15" customHeight="1">
      <c r="E108" s="82"/>
      <c r="I108" s="82"/>
      <c r="O108" s="45"/>
      <c r="P108" s="19"/>
      <c r="Q108" s="82"/>
      <c r="R108" s="82"/>
      <c r="S108" s="82"/>
      <c r="T108" s="19"/>
    </row>
    <row r="109" spans="5:20" ht="15" customHeight="1">
      <c r="E109" s="82"/>
      <c r="I109" s="82"/>
      <c r="O109" s="45"/>
      <c r="P109" s="19"/>
      <c r="Q109" s="82"/>
      <c r="R109" s="82"/>
      <c r="S109" s="82"/>
      <c r="T109" s="19"/>
    </row>
    <row r="110" spans="5:20" ht="15" customHeight="1">
      <c r="E110" s="82"/>
      <c r="I110" s="82"/>
      <c r="O110" s="45"/>
      <c r="P110" s="19"/>
      <c r="Q110" s="82"/>
      <c r="R110" s="82"/>
      <c r="S110" s="82"/>
      <c r="T110" s="19"/>
    </row>
    <row r="111" spans="5:20" ht="15" customHeight="1">
      <c r="E111" s="82"/>
      <c r="I111" s="82"/>
      <c r="O111" s="45"/>
      <c r="P111" s="19"/>
      <c r="Q111" s="82"/>
      <c r="R111" s="82"/>
      <c r="S111" s="82"/>
      <c r="T111" s="19"/>
    </row>
    <row r="112" spans="5:20" ht="15" customHeight="1">
      <c r="E112" s="82"/>
      <c r="I112" s="82"/>
      <c r="O112" s="45"/>
      <c r="P112" s="19"/>
      <c r="Q112" s="82"/>
      <c r="R112" s="82"/>
      <c r="S112" s="82"/>
      <c r="T112" s="19"/>
    </row>
    <row r="113" spans="5:20" ht="15" customHeight="1">
      <c r="E113" s="82"/>
      <c r="I113" s="82"/>
      <c r="O113" s="45"/>
      <c r="P113" s="19"/>
      <c r="Q113" s="82"/>
      <c r="R113" s="82"/>
      <c r="S113" s="82"/>
      <c r="T113" s="19"/>
    </row>
    <row r="114" spans="5:20" ht="15" customHeight="1">
      <c r="E114" s="82"/>
      <c r="I114" s="82"/>
      <c r="O114" s="45"/>
      <c r="P114" s="19"/>
      <c r="Q114" s="82"/>
      <c r="R114" s="82"/>
      <c r="S114" s="82"/>
      <c r="T114" s="19"/>
    </row>
    <row r="115" spans="5:20" ht="15" customHeight="1">
      <c r="E115" s="82"/>
      <c r="I115" s="82"/>
      <c r="O115" s="45"/>
      <c r="P115" s="19"/>
      <c r="Q115" s="82"/>
      <c r="R115" s="82"/>
      <c r="S115" s="82"/>
      <c r="T115" s="19"/>
    </row>
    <row r="116" spans="5:20" ht="15" customHeight="1">
      <c r="E116" s="82"/>
      <c r="I116" s="82"/>
      <c r="O116" s="45"/>
      <c r="P116" s="19"/>
      <c r="Q116" s="82"/>
      <c r="R116" s="82"/>
      <c r="S116" s="82"/>
      <c r="T116" s="19"/>
    </row>
    <row r="117" spans="5:20" ht="15" customHeight="1">
      <c r="E117" s="82"/>
      <c r="I117" s="82"/>
      <c r="O117" s="45"/>
      <c r="P117" s="19"/>
      <c r="Q117" s="82"/>
      <c r="R117" s="82"/>
      <c r="S117" s="82"/>
      <c r="T117" s="19"/>
    </row>
    <row r="118" spans="5:20" ht="15" customHeight="1">
      <c r="E118" s="82"/>
      <c r="I118" s="82"/>
      <c r="O118" s="45"/>
      <c r="P118" s="19"/>
      <c r="Q118" s="82"/>
      <c r="R118" s="82"/>
      <c r="S118" s="82"/>
      <c r="T118" s="19"/>
    </row>
    <row r="119" spans="5:20" ht="15" customHeight="1">
      <c r="E119" s="82"/>
      <c r="I119" s="82"/>
      <c r="O119" s="45"/>
      <c r="P119" s="19"/>
      <c r="Q119" s="82"/>
      <c r="R119" s="82"/>
      <c r="S119" s="82"/>
      <c r="T119" s="19"/>
    </row>
    <row r="120" spans="5:20" ht="15" customHeight="1">
      <c r="E120" s="82"/>
      <c r="I120" s="82"/>
      <c r="O120" s="45"/>
      <c r="P120" s="19"/>
      <c r="Q120" s="82"/>
      <c r="R120" s="82"/>
      <c r="S120" s="82"/>
      <c r="T120" s="19"/>
    </row>
    <row r="121" spans="5:20" ht="15" customHeight="1">
      <c r="E121" s="82"/>
      <c r="I121" s="82"/>
      <c r="O121" s="45"/>
      <c r="P121" s="19"/>
      <c r="Q121" s="82"/>
      <c r="R121" s="82"/>
      <c r="S121" s="82"/>
      <c r="T121" s="19"/>
    </row>
    <row r="122" spans="5:20" ht="15" customHeight="1">
      <c r="E122" s="82"/>
      <c r="I122" s="82"/>
      <c r="O122" s="45"/>
      <c r="P122" s="19"/>
      <c r="Q122" s="82"/>
      <c r="R122" s="82"/>
      <c r="S122" s="82"/>
      <c r="T122" s="19"/>
    </row>
    <row r="123" spans="5:20" ht="15" customHeight="1">
      <c r="E123" s="82"/>
      <c r="I123" s="82"/>
      <c r="O123" s="45"/>
      <c r="P123" s="19"/>
      <c r="Q123" s="82"/>
      <c r="R123" s="82"/>
      <c r="S123" s="82"/>
      <c r="T123" s="19"/>
    </row>
    <row r="124" spans="5:20" ht="15" customHeight="1">
      <c r="E124" s="82"/>
      <c r="I124" s="82"/>
      <c r="O124" s="45"/>
      <c r="P124" s="19"/>
      <c r="Q124" s="82"/>
      <c r="R124" s="82"/>
      <c r="S124" s="82"/>
      <c r="T124" s="19"/>
    </row>
    <row r="125" spans="5:20" ht="15" customHeight="1">
      <c r="E125" s="82"/>
      <c r="I125" s="82"/>
      <c r="O125" s="45"/>
      <c r="P125" s="19"/>
      <c r="Q125" s="82"/>
      <c r="R125" s="82"/>
      <c r="S125" s="82"/>
      <c r="T125" s="19"/>
    </row>
    <row r="126" spans="5:20" ht="15" customHeight="1">
      <c r="E126" s="82"/>
      <c r="I126" s="82"/>
      <c r="O126" s="45"/>
      <c r="P126" s="19"/>
      <c r="Q126" s="82"/>
      <c r="R126" s="82"/>
      <c r="S126" s="82"/>
      <c r="T126" s="19"/>
    </row>
    <row r="127" spans="5:20" ht="15" customHeight="1">
      <c r="E127" s="82"/>
      <c r="I127" s="82"/>
      <c r="O127" s="45"/>
      <c r="P127" s="19"/>
      <c r="Q127" s="82"/>
      <c r="R127" s="82"/>
      <c r="S127" s="82"/>
      <c r="T127" s="19"/>
    </row>
    <row r="128" spans="5:20" ht="15" customHeight="1">
      <c r="E128" s="82"/>
      <c r="I128" s="82"/>
      <c r="O128" s="45"/>
      <c r="P128" s="19"/>
      <c r="Q128" s="82"/>
      <c r="R128" s="82"/>
      <c r="S128" s="82"/>
      <c r="T128" s="19"/>
    </row>
    <row r="129" spans="5:20" ht="15" customHeight="1">
      <c r="E129" s="82"/>
      <c r="I129" s="82"/>
      <c r="O129" s="45"/>
      <c r="P129" s="19"/>
      <c r="Q129" s="82"/>
      <c r="R129" s="82"/>
      <c r="S129" s="82"/>
      <c r="T129" s="19"/>
    </row>
    <row r="130" spans="5:20" ht="15" customHeight="1">
      <c r="E130" s="82"/>
      <c r="I130" s="82"/>
      <c r="O130" s="45"/>
      <c r="P130" s="19"/>
      <c r="Q130" s="82"/>
      <c r="R130" s="82"/>
      <c r="S130" s="82"/>
      <c r="T130" s="19"/>
    </row>
    <row r="131" spans="5:20" ht="15" customHeight="1">
      <c r="E131" s="82"/>
      <c r="I131" s="82"/>
      <c r="O131" s="45"/>
      <c r="P131" s="19"/>
      <c r="Q131" s="82"/>
      <c r="R131" s="82"/>
      <c r="S131" s="82"/>
      <c r="T131" s="19"/>
    </row>
    <row r="132" spans="5:20" ht="15" customHeight="1">
      <c r="E132" s="82"/>
      <c r="I132" s="82"/>
      <c r="O132" s="45"/>
      <c r="P132" s="19"/>
      <c r="Q132" s="82"/>
      <c r="R132" s="82"/>
      <c r="S132" s="82"/>
      <c r="T132" s="19"/>
    </row>
    <row r="133" spans="5:20" ht="15" customHeight="1">
      <c r="E133" s="82"/>
      <c r="I133" s="82"/>
      <c r="O133" s="45"/>
      <c r="P133" s="19"/>
      <c r="Q133" s="82"/>
      <c r="R133" s="82"/>
      <c r="S133" s="82"/>
      <c r="T133" s="19"/>
    </row>
    <row r="134" spans="5:20" ht="15" customHeight="1">
      <c r="E134" s="82"/>
      <c r="I134" s="82"/>
      <c r="O134" s="45"/>
      <c r="P134" s="19"/>
      <c r="Q134" s="82"/>
      <c r="R134" s="82"/>
      <c r="S134" s="82"/>
      <c r="T134" s="19"/>
    </row>
    <row r="135" spans="5:20" ht="15" customHeight="1">
      <c r="E135" s="82"/>
      <c r="I135" s="82"/>
      <c r="O135" s="45"/>
      <c r="P135" s="19"/>
      <c r="Q135" s="82"/>
      <c r="R135" s="82"/>
      <c r="S135" s="82"/>
      <c r="T135" s="19"/>
    </row>
    <row r="136" spans="5:20" ht="15" customHeight="1">
      <c r="E136" s="82"/>
      <c r="I136" s="82"/>
      <c r="O136" s="45"/>
      <c r="P136" s="19"/>
      <c r="Q136" s="82"/>
      <c r="R136" s="82"/>
      <c r="S136" s="82"/>
      <c r="T136" s="19"/>
    </row>
  </sheetData>
  <autoFilter ref="B6:V71" xr:uid="{38A29F49-B448-4F98-B732-321B71665338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AE0FD-DC26-4C56-A911-5DD416FE4FAB}">
  <dimension ref="A1:N171"/>
  <sheetViews>
    <sheetView workbookViewId="0">
      <selection activeCell="J5" sqref="J5:L5"/>
    </sheetView>
  </sheetViews>
  <sheetFormatPr defaultRowHeight="14.45"/>
  <sheetData>
    <row r="1" spans="1:14">
      <c r="A1" s="18" t="s">
        <v>162</v>
      </c>
      <c r="B1" s="90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>
      <c r="A2" s="45" t="s">
        <v>163</v>
      </c>
      <c r="B2" s="46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>
      <c r="A3" s="45"/>
      <c r="B3" s="46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>
      <c r="A4" s="45"/>
      <c r="B4" s="46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 ht="43.5">
      <c r="A5" s="117" t="s">
        <v>84</v>
      </c>
      <c r="B5" s="117" t="s">
        <v>164</v>
      </c>
      <c r="C5" s="117" t="s">
        <v>165</v>
      </c>
      <c r="D5" s="117" t="s">
        <v>166</v>
      </c>
      <c r="E5" s="117" t="s">
        <v>167</v>
      </c>
      <c r="F5" s="117" t="s">
        <v>168</v>
      </c>
      <c r="G5" s="128" t="s">
        <v>169</v>
      </c>
      <c r="H5" s="128"/>
      <c r="I5" s="128"/>
      <c r="J5" s="117"/>
      <c r="K5" s="117"/>
      <c r="L5" s="117"/>
      <c r="M5" s="117"/>
      <c r="N5" s="117"/>
    </row>
    <row r="6" spans="1:14" ht="43.5">
      <c r="A6" s="49" t="s">
        <v>104</v>
      </c>
      <c r="B6" s="61" t="s">
        <v>170</v>
      </c>
      <c r="C6" s="49" t="s">
        <v>171</v>
      </c>
      <c r="D6" s="49" t="s">
        <v>172</v>
      </c>
      <c r="E6" s="51" t="s">
        <v>173</v>
      </c>
      <c r="F6" s="52">
        <v>1516477</v>
      </c>
      <c r="G6" s="53" t="s">
        <v>174</v>
      </c>
      <c r="H6" s="54" t="str">
        <f t="shared" ref="H6:H37" si="0">+B6</f>
        <v>01</v>
      </c>
      <c r="I6" s="55" t="str">
        <f t="shared" ref="I6:I37" si="1">+A6</f>
        <v>Alameda</v>
      </c>
      <c r="J6" s="59"/>
      <c r="K6" s="59"/>
      <c r="L6" s="59"/>
      <c r="M6" s="49"/>
      <c r="N6" s="49"/>
    </row>
    <row r="7" spans="1:14" ht="43.5">
      <c r="A7" s="49" t="s">
        <v>104</v>
      </c>
      <c r="B7" s="50" t="s">
        <v>170</v>
      </c>
      <c r="C7" s="49" t="s">
        <v>175</v>
      </c>
      <c r="D7" s="49" t="s">
        <v>172</v>
      </c>
      <c r="E7" s="51" t="s">
        <v>176</v>
      </c>
      <c r="F7" s="52">
        <v>556851</v>
      </c>
      <c r="G7" s="53" t="s">
        <v>174</v>
      </c>
      <c r="H7" s="54" t="str">
        <f t="shared" si="0"/>
        <v>01</v>
      </c>
      <c r="I7" s="55" t="str">
        <f t="shared" si="1"/>
        <v>Alameda</v>
      </c>
      <c r="J7" s="59"/>
      <c r="K7" s="59"/>
      <c r="L7" s="59"/>
      <c r="M7" s="49"/>
      <c r="N7" s="49"/>
    </row>
    <row r="8" spans="1:14" ht="29.1">
      <c r="A8" s="49" t="s">
        <v>104</v>
      </c>
      <c r="B8" s="50" t="s">
        <v>170</v>
      </c>
      <c r="C8" s="49" t="s">
        <v>171</v>
      </c>
      <c r="D8" s="49" t="s">
        <v>177</v>
      </c>
      <c r="E8" s="51" t="s">
        <v>173</v>
      </c>
      <c r="F8" s="52">
        <v>301523</v>
      </c>
      <c r="G8" s="53" t="s">
        <v>174</v>
      </c>
      <c r="H8" s="54" t="str">
        <f t="shared" si="0"/>
        <v>01</v>
      </c>
      <c r="I8" s="55" t="str">
        <f t="shared" si="1"/>
        <v>Alameda</v>
      </c>
      <c r="J8" s="59"/>
      <c r="K8" s="59"/>
      <c r="L8" s="59"/>
      <c r="M8" s="49"/>
      <c r="N8" s="49"/>
    </row>
    <row r="9" spans="1:14" ht="29.1">
      <c r="A9" s="49" t="s">
        <v>104</v>
      </c>
      <c r="B9" s="50" t="s">
        <v>170</v>
      </c>
      <c r="C9" s="49" t="s">
        <v>178</v>
      </c>
      <c r="D9" s="49" t="s">
        <v>177</v>
      </c>
      <c r="E9" s="51" t="s">
        <v>173</v>
      </c>
      <c r="F9" s="52">
        <v>175398</v>
      </c>
      <c r="G9" s="53" t="s">
        <v>174</v>
      </c>
      <c r="H9" s="54" t="str">
        <f t="shared" si="0"/>
        <v>01</v>
      </c>
      <c r="I9" s="55" t="str">
        <f t="shared" si="1"/>
        <v>Alameda</v>
      </c>
      <c r="J9" s="59"/>
      <c r="K9" s="59"/>
      <c r="L9" s="59"/>
      <c r="M9" s="49"/>
      <c r="N9" s="49"/>
    </row>
    <row r="10" spans="1:14" ht="29.1">
      <c r="A10" s="56" t="s">
        <v>104</v>
      </c>
      <c r="B10" s="50" t="s">
        <v>170</v>
      </c>
      <c r="C10" s="49" t="s">
        <v>178</v>
      </c>
      <c r="D10" s="49" t="s">
        <v>179</v>
      </c>
      <c r="E10" s="51" t="s">
        <v>173</v>
      </c>
      <c r="F10" s="52">
        <v>11800</v>
      </c>
      <c r="G10" s="53" t="s">
        <v>174</v>
      </c>
      <c r="H10" s="54" t="str">
        <f t="shared" si="0"/>
        <v>01</v>
      </c>
      <c r="I10" s="55" t="str">
        <f t="shared" si="1"/>
        <v>Alameda</v>
      </c>
      <c r="J10" s="59"/>
      <c r="K10" s="59"/>
      <c r="L10" s="59"/>
      <c r="M10" s="49"/>
      <c r="N10" s="49"/>
    </row>
    <row r="11" spans="1:14" ht="29.1">
      <c r="A11" s="49" t="s">
        <v>105</v>
      </c>
      <c r="B11" s="50" t="s">
        <v>180</v>
      </c>
      <c r="C11" s="49" t="s">
        <v>178</v>
      </c>
      <c r="D11" s="49" t="s">
        <v>179</v>
      </c>
      <c r="E11" s="51" t="s">
        <v>181</v>
      </c>
      <c r="F11" s="52">
        <v>3000</v>
      </c>
      <c r="G11" s="53" t="s">
        <v>174</v>
      </c>
      <c r="H11" s="54" t="str">
        <f t="shared" si="0"/>
        <v>02</v>
      </c>
      <c r="I11" s="55" t="str">
        <f t="shared" si="1"/>
        <v>Alpine</v>
      </c>
      <c r="J11" s="59"/>
      <c r="K11" s="59"/>
      <c r="L11" s="59"/>
      <c r="M11" s="49"/>
      <c r="N11" s="49"/>
    </row>
    <row r="12" spans="1:14" ht="29.1">
      <c r="A12" s="49" t="s">
        <v>105</v>
      </c>
      <c r="B12" s="50" t="s">
        <v>180</v>
      </c>
      <c r="C12" s="49" t="s">
        <v>178</v>
      </c>
      <c r="D12" s="49" t="s">
        <v>177</v>
      </c>
      <c r="E12" s="51" t="s">
        <v>181</v>
      </c>
      <c r="F12" s="52">
        <v>77001</v>
      </c>
      <c r="G12" s="53" t="s">
        <v>174</v>
      </c>
      <c r="H12" s="54" t="str">
        <f t="shared" si="0"/>
        <v>02</v>
      </c>
      <c r="I12" s="55" t="str">
        <f t="shared" si="1"/>
        <v>Alpine</v>
      </c>
      <c r="J12" s="59"/>
      <c r="K12" s="59"/>
      <c r="L12" s="59"/>
      <c r="M12" s="49"/>
      <c r="N12" s="49"/>
    </row>
    <row r="13" spans="1:14" ht="29.1">
      <c r="A13" s="49" t="s">
        <v>106</v>
      </c>
      <c r="B13" s="50" t="s">
        <v>182</v>
      </c>
      <c r="C13" s="49" t="s">
        <v>178</v>
      </c>
      <c r="D13" s="49" t="s">
        <v>179</v>
      </c>
      <c r="E13" s="51" t="s">
        <v>183</v>
      </c>
      <c r="F13" s="52">
        <v>3000</v>
      </c>
      <c r="G13" s="53" t="s">
        <v>174</v>
      </c>
      <c r="H13" s="54" t="str">
        <f t="shared" si="0"/>
        <v>03</v>
      </c>
      <c r="I13" s="55" t="str">
        <f t="shared" si="1"/>
        <v>Amador</v>
      </c>
      <c r="J13" s="59"/>
      <c r="K13" s="59"/>
      <c r="L13" s="59"/>
      <c r="M13" s="49"/>
      <c r="N13" s="49"/>
    </row>
    <row r="14" spans="1:14" ht="29.1">
      <c r="A14" s="49" t="s">
        <v>106</v>
      </c>
      <c r="B14" s="50" t="s">
        <v>182</v>
      </c>
      <c r="C14" s="49" t="s">
        <v>178</v>
      </c>
      <c r="D14" s="49" t="s">
        <v>177</v>
      </c>
      <c r="E14" s="51" t="s">
        <v>183</v>
      </c>
      <c r="F14" s="52">
        <v>77016</v>
      </c>
      <c r="G14" s="53" t="s">
        <v>174</v>
      </c>
      <c r="H14" s="54" t="str">
        <f t="shared" si="0"/>
        <v>03</v>
      </c>
      <c r="I14" s="55" t="str">
        <f t="shared" si="1"/>
        <v>Amador</v>
      </c>
      <c r="J14" s="59"/>
      <c r="K14" s="59"/>
      <c r="L14" s="59"/>
      <c r="M14" s="49"/>
      <c r="N14" s="49"/>
    </row>
    <row r="15" spans="1:14" ht="29.1">
      <c r="A15" s="49" t="s">
        <v>107</v>
      </c>
      <c r="B15" s="50">
        <v>59</v>
      </c>
      <c r="C15" s="49" t="s">
        <v>178</v>
      </c>
      <c r="D15" s="49" t="s">
        <v>179</v>
      </c>
      <c r="E15" s="51" t="s">
        <v>184</v>
      </c>
      <c r="F15" s="52">
        <v>3000</v>
      </c>
      <c r="G15" s="53" t="s">
        <v>174</v>
      </c>
      <c r="H15" s="54">
        <f t="shared" si="0"/>
        <v>59</v>
      </c>
      <c r="I15" s="55" t="str">
        <f t="shared" si="1"/>
        <v>Berkeley</v>
      </c>
      <c r="J15" s="59"/>
      <c r="K15" s="59"/>
      <c r="L15" s="59"/>
      <c r="M15" s="49"/>
      <c r="N15" s="49"/>
    </row>
    <row r="16" spans="1:14" ht="29.1">
      <c r="A16" s="49" t="s">
        <v>107</v>
      </c>
      <c r="B16" s="50">
        <v>59</v>
      </c>
      <c r="C16" s="49" t="s">
        <v>178</v>
      </c>
      <c r="D16" s="49" t="s">
        <v>177</v>
      </c>
      <c r="E16" s="51" t="s">
        <v>184</v>
      </c>
      <c r="F16" s="52">
        <v>102089</v>
      </c>
      <c r="G16" s="53" t="s">
        <v>174</v>
      </c>
      <c r="H16" s="54">
        <f t="shared" si="0"/>
        <v>59</v>
      </c>
      <c r="I16" s="55" t="str">
        <f t="shared" si="1"/>
        <v>Berkeley</v>
      </c>
      <c r="J16" s="59"/>
      <c r="K16" s="59"/>
      <c r="L16" s="59"/>
      <c r="M16" s="49"/>
      <c r="N16" s="49"/>
    </row>
    <row r="17" spans="1:14" ht="29.1">
      <c r="A17" s="49" t="s">
        <v>108</v>
      </c>
      <c r="B17" s="50" t="s">
        <v>185</v>
      </c>
      <c r="C17" s="49" t="s">
        <v>178</v>
      </c>
      <c r="D17" s="49" t="s">
        <v>179</v>
      </c>
      <c r="E17" s="51" t="s">
        <v>186</v>
      </c>
      <c r="F17" s="52">
        <v>3000</v>
      </c>
      <c r="G17" s="53" t="s">
        <v>174</v>
      </c>
      <c r="H17" s="54" t="str">
        <f t="shared" si="0"/>
        <v>04</v>
      </c>
      <c r="I17" s="55" t="str">
        <f t="shared" si="1"/>
        <v>Butte</v>
      </c>
      <c r="J17" s="59"/>
      <c r="K17" s="59"/>
      <c r="L17" s="59"/>
      <c r="M17" s="49"/>
      <c r="N17" s="49"/>
    </row>
    <row r="18" spans="1:14" ht="29.1">
      <c r="A18" s="49" t="s">
        <v>108</v>
      </c>
      <c r="B18" s="50" t="s">
        <v>185</v>
      </c>
      <c r="C18" s="49" t="s">
        <v>178</v>
      </c>
      <c r="D18" s="49" t="s">
        <v>177</v>
      </c>
      <c r="E18" s="51" t="s">
        <v>186</v>
      </c>
      <c r="F18" s="52">
        <v>123080</v>
      </c>
      <c r="G18" s="53" t="s">
        <v>174</v>
      </c>
      <c r="H18" s="54" t="str">
        <f t="shared" si="0"/>
        <v>04</v>
      </c>
      <c r="I18" s="55" t="str">
        <f t="shared" si="1"/>
        <v>Butte</v>
      </c>
      <c r="J18" s="59"/>
      <c r="K18" s="59"/>
      <c r="L18" s="59"/>
      <c r="M18" s="49"/>
      <c r="N18" s="49"/>
    </row>
    <row r="19" spans="1:14" ht="43.5">
      <c r="A19" s="49" t="s">
        <v>109</v>
      </c>
      <c r="B19" s="50" t="s">
        <v>187</v>
      </c>
      <c r="C19" s="49" t="s">
        <v>178</v>
      </c>
      <c r="D19" s="49" t="s">
        <v>179</v>
      </c>
      <c r="E19" s="51" t="s">
        <v>188</v>
      </c>
      <c r="F19" s="52">
        <v>3000</v>
      </c>
      <c r="G19" s="53" t="s">
        <v>174</v>
      </c>
      <c r="H19" s="54" t="str">
        <f t="shared" si="0"/>
        <v>05</v>
      </c>
      <c r="I19" s="55" t="str">
        <f t="shared" si="1"/>
        <v>Calaveras</v>
      </c>
      <c r="J19" s="59"/>
      <c r="K19" s="59"/>
      <c r="L19" s="59"/>
      <c r="M19" s="49"/>
      <c r="N19" s="49"/>
    </row>
    <row r="20" spans="1:14" ht="43.5">
      <c r="A20" s="49" t="s">
        <v>109</v>
      </c>
      <c r="B20" s="50" t="s">
        <v>187</v>
      </c>
      <c r="C20" s="49" t="s">
        <v>178</v>
      </c>
      <c r="D20" s="49" t="s">
        <v>177</v>
      </c>
      <c r="E20" s="51" t="s">
        <v>188</v>
      </c>
      <c r="F20" s="52">
        <v>77021</v>
      </c>
      <c r="G20" s="53" t="s">
        <v>174</v>
      </c>
      <c r="H20" s="54" t="str">
        <f t="shared" si="0"/>
        <v>05</v>
      </c>
      <c r="I20" s="55" t="str">
        <f t="shared" si="1"/>
        <v>Calaveras</v>
      </c>
      <c r="J20" s="59"/>
      <c r="K20" s="59"/>
      <c r="L20" s="59"/>
      <c r="M20" s="49"/>
      <c r="N20" s="49"/>
    </row>
    <row r="21" spans="1:14" ht="29.1">
      <c r="A21" s="49" t="s">
        <v>110</v>
      </c>
      <c r="B21" s="50" t="s">
        <v>189</v>
      </c>
      <c r="C21" s="49" t="s">
        <v>178</v>
      </c>
      <c r="D21" s="49" t="s">
        <v>179</v>
      </c>
      <c r="E21" s="51" t="s">
        <v>190</v>
      </c>
      <c r="F21" s="52">
        <v>3000</v>
      </c>
      <c r="G21" s="53" t="s">
        <v>174</v>
      </c>
      <c r="H21" s="54" t="str">
        <f t="shared" si="0"/>
        <v>06</v>
      </c>
      <c r="I21" s="55" t="str">
        <f t="shared" si="1"/>
        <v>Colusa</v>
      </c>
      <c r="J21" s="59"/>
      <c r="K21" s="59"/>
      <c r="L21" s="59"/>
      <c r="M21" s="49"/>
      <c r="N21" s="49"/>
    </row>
    <row r="22" spans="1:14" ht="29.1">
      <c r="A22" s="49" t="s">
        <v>110</v>
      </c>
      <c r="B22" s="50" t="s">
        <v>189</v>
      </c>
      <c r="C22" s="49" t="s">
        <v>178</v>
      </c>
      <c r="D22" s="49" t="s">
        <v>177</v>
      </c>
      <c r="E22" s="51" t="s">
        <v>190</v>
      </c>
      <c r="F22" s="52">
        <v>77015</v>
      </c>
      <c r="G22" s="53" t="s">
        <v>174</v>
      </c>
      <c r="H22" s="54" t="str">
        <f t="shared" si="0"/>
        <v>06</v>
      </c>
      <c r="I22" s="55" t="str">
        <f t="shared" si="1"/>
        <v>Colusa</v>
      </c>
      <c r="J22" s="59"/>
      <c r="K22" s="59"/>
      <c r="L22" s="59"/>
      <c r="M22" s="49"/>
      <c r="N22" s="49"/>
    </row>
    <row r="23" spans="1:14" ht="43.5">
      <c r="A23" s="49" t="s">
        <v>111</v>
      </c>
      <c r="B23" s="50" t="s">
        <v>191</v>
      </c>
      <c r="C23" s="49" t="s">
        <v>178</v>
      </c>
      <c r="D23" s="49" t="s">
        <v>179</v>
      </c>
      <c r="E23" s="51" t="s">
        <v>192</v>
      </c>
      <c r="F23" s="52">
        <v>6241</v>
      </c>
      <c r="G23" s="53" t="s">
        <v>174</v>
      </c>
      <c r="H23" s="54" t="str">
        <f t="shared" si="0"/>
        <v>07</v>
      </c>
      <c r="I23" s="55" t="str">
        <f t="shared" si="1"/>
        <v>Contra Costa</v>
      </c>
      <c r="J23" s="59"/>
      <c r="K23" s="59"/>
      <c r="L23" s="59"/>
      <c r="M23" s="49"/>
      <c r="N23" s="49"/>
    </row>
    <row r="24" spans="1:14" ht="43.5">
      <c r="A24" s="49" t="s">
        <v>111</v>
      </c>
      <c r="B24" s="50" t="s">
        <v>191</v>
      </c>
      <c r="C24" s="49" t="s">
        <v>171</v>
      </c>
      <c r="D24" s="49" t="s">
        <v>172</v>
      </c>
      <c r="E24" s="51" t="s">
        <v>192</v>
      </c>
      <c r="F24" s="52">
        <v>1621477</v>
      </c>
      <c r="G24" s="53" t="s">
        <v>174</v>
      </c>
      <c r="H24" s="54" t="str">
        <f t="shared" si="0"/>
        <v>07</v>
      </c>
      <c r="I24" s="55" t="str">
        <f t="shared" si="1"/>
        <v>Contra Costa</v>
      </c>
      <c r="J24" s="59"/>
      <c r="K24" s="59">
        <v>0</v>
      </c>
      <c r="L24" s="59">
        <v>0</v>
      </c>
      <c r="M24" s="49"/>
      <c r="N24" s="49"/>
    </row>
    <row r="25" spans="1:14" ht="43.5">
      <c r="A25" s="49" t="s">
        <v>111</v>
      </c>
      <c r="B25" s="50" t="s">
        <v>191</v>
      </c>
      <c r="C25" s="49" t="s">
        <v>175</v>
      </c>
      <c r="D25" s="49" t="s">
        <v>172</v>
      </c>
      <c r="E25" s="51" t="s">
        <v>193</v>
      </c>
      <c r="F25" s="52">
        <v>581787</v>
      </c>
      <c r="G25" s="53" t="s">
        <v>174</v>
      </c>
      <c r="H25" s="54" t="str">
        <f t="shared" si="0"/>
        <v>07</v>
      </c>
      <c r="I25" s="55" t="str">
        <f t="shared" si="1"/>
        <v>Contra Costa</v>
      </c>
      <c r="J25" s="59"/>
      <c r="K25" s="59"/>
      <c r="L25" s="59"/>
      <c r="M25" s="49"/>
      <c r="N25" s="49"/>
    </row>
    <row r="26" spans="1:14" ht="43.5">
      <c r="A26" s="49" t="s">
        <v>111</v>
      </c>
      <c r="B26" s="50" t="s">
        <v>191</v>
      </c>
      <c r="C26" s="49" t="s">
        <v>171</v>
      </c>
      <c r="D26" s="49" t="s">
        <v>177</v>
      </c>
      <c r="E26" s="51" t="s">
        <v>192</v>
      </c>
      <c r="F26" s="52">
        <v>301523</v>
      </c>
      <c r="G26" s="53" t="s">
        <v>174</v>
      </c>
      <c r="H26" s="54" t="str">
        <f t="shared" si="0"/>
        <v>07</v>
      </c>
      <c r="I26" s="55" t="str">
        <f t="shared" si="1"/>
        <v>Contra Costa</v>
      </c>
      <c r="J26" s="59"/>
      <c r="K26" s="59">
        <v>0</v>
      </c>
      <c r="L26" s="59">
        <v>0</v>
      </c>
      <c r="M26" s="49"/>
      <c r="N26" s="49"/>
    </row>
    <row r="27" spans="1:14" ht="43.5">
      <c r="A27" s="49" t="s">
        <v>111</v>
      </c>
      <c r="B27" s="50" t="s">
        <v>191</v>
      </c>
      <c r="C27" s="49" t="s">
        <v>178</v>
      </c>
      <c r="D27" s="49" t="s">
        <v>177</v>
      </c>
      <c r="E27" s="51" t="s">
        <v>192</v>
      </c>
      <c r="F27" s="52">
        <v>150010</v>
      </c>
      <c r="G27" s="53" t="s">
        <v>174</v>
      </c>
      <c r="H27" s="54" t="str">
        <f t="shared" si="0"/>
        <v>07</v>
      </c>
      <c r="I27" s="55" t="str">
        <f t="shared" si="1"/>
        <v>Contra Costa</v>
      </c>
      <c r="J27" s="59"/>
      <c r="K27" s="59"/>
      <c r="L27" s="59"/>
      <c r="M27" s="49"/>
      <c r="N27" s="49"/>
    </row>
    <row r="28" spans="1:14" ht="29.1">
      <c r="A28" s="49" t="s">
        <v>112</v>
      </c>
      <c r="B28" s="50" t="s">
        <v>194</v>
      </c>
      <c r="C28" s="49" t="s">
        <v>178</v>
      </c>
      <c r="D28" s="49" t="s">
        <v>179</v>
      </c>
      <c r="E28" s="51" t="s">
        <v>195</v>
      </c>
      <c r="F28" s="52">
        <v>3000</v>
      </c>
      <c r="G28" s="53" t="s">
        <v>174</v>
      </c>
      <c r="H28" s="54" t="str">
        <f t="shared" si="0"/>
        <v>08</v>
      </c>
      <c r="I28" s="55" t="str">
        <f t="shared" si="1"/>
        <v>Del Norte</v>
      </c>
      <c r="J28" s="59"/>
      <c r="K28" s="59"/>
      <c r="L28" s="59"/>
      <c r="M28" s="49"/>
      <c r="N28" s="49"/>
    </row>
    <row r="29" spans="1:14" ht="29.1">
      <c r="A29" s="49" t="s">
        <v>112</v>
      </c>
      <c r="B29" s="50" t="s">
        <v>194</v>
      </c>
      <c r="C29" s="49" t="s">
        <v>178</v>
      </c>
      <c r="D29" s="49" t="s">
        <v>177</v>
      </c>
      <c r="E29" s="51" t="s">
        <v>195</v>
      </c>
      <c r="F29" s="52">
        <v>77018</v>
      </c>
      <c r="G29" s="53" t="s">
        <v>174</v>
      </c>
      <c r="H29" s="54" t="str">
        <f t="shared" si="0"/>
        <v>08</v>
      </c>
      <c r="I29" s="55" t="str">
        <f t="shared" si="1"/>
        <v>Del Norte</v>
      </c>
      <c r="J29" s="59"/>
      <c r="K29" s="59"/>
      <c r="L29" s="59"/>
      <c r="M29" s="49"/>
      <c r="N29" s="49"/>
    </row>
    <row r="30" spans="1:14" ht="29.1">
      <c r="A30" s="49" t="s">
        <v>113</v>
      </c>
      <c r="B30" s="50" t="s">
        <v>196</v>
      </c>
      <c r="C30" s="49" t="s">
        <v>178</v>
      </c>
      <c r="D30" s="49" t="s">
        <v>179</v>
      </c>
      <c r="E30" s="51" t="s">
        <v>197</v>
      </c>
      <c r="F30" s="52">
        <v>3000</v>
      </c>
      <c r="G30" s="53" t="s">
        <v>174</v>
      </c>
      <c r="H30" s="54" t="str">
        <f t="shared" si="0"/>
        <v>09</v>
      </c>
      <c r="I30" s="55" t="str">
        <f t="shared" si="1"/>
        <v>El Dorado</v>
      </c>
      <c r="J30" s="59"/>
      <c r="K30" s="59"/>
      <c r="L30" s="59"/>
      <c r="M30" s="49"/>
      <c r="N30" s="49"/>
    </row>
    <row r="31" spans="1:14" ht="29.1">
      <c r="A31" s="49" t="s">
        <v>113</v>
      </c>
      <c r="B31" s="50" t="s">
        <v>196</v>
      </c>
      <c r="C31" s="49" t="s">
        <v>178</v>
      </c>
      <c r="D31" s="49" t="s">
        <v>177</v>
      </c>
      <c r="E31" s="51" t="s">
        <v>197</v>
      </c>
      <c r="F31" s="52">
        <v>102097</v>
      </c>
      <c r="G31" s="53" t="s">
        <v>174</v>
      </c>
      <c r="H31" s="54" t="str">
        <f t="shared" si="0"/>
        <v>09</v>
      </c>
      <c r="I31" s="55" t="str">
        <f t="shared" si="1"/>
        <v>El Dorado</v>
      </c>
      <c r="J31" s="59"/>
      <c r="K31" s="59"/>
      <c r="L31" s="59"/>
      <c r="M31" s="49"/>
      <c r="N31" s="49"/>
    </row>
    <row r="32" spans="1:14" ht="29.1">
      <c r="A32" s="49" t="s">
        <v>114</v>
      </c>
      <c r="B32" s="50">
        <v>10</v>
      </c>
      <c r="C32" s="49" t="s">
        <v>178</v>
      </c>
      <c r="D32" s="49" t="s">
        <v>179</v>
      </c>
      <c r="E32" s="51" t="s">
        <v>198</v>
      </c>
      <c r="F32" s="52">
        <v>7372</v>
      </c>
      <c r="G32" s="53" t="s">
        <v>174</v>
      </c>
      <c r="H32" s="54">
        <f t="shared" si="0"/>
        <v>10</v>
      </c>
      <c r="I32" s="55" t="str">
        <f t="shared" si="1"/>
        <v>Fresno</v>
      </c>
      <c r="J32" s="59"/>
      <c r="K32" s="59"/>
      <c r="L32" s="59"/>
      <c r="M32" s="49"/>
      <c r="N32" s="49"/>
    </row>
    <row r="33" spans="1:14" ht="43.5">
      <c r="A33" s="49" t="s">
        <v>114</v>
      </c>
      <c r="B33" s="50">
        <v>10</v>
      </c>
      <c r="C33" s="49" t="s">
        <v>171</v>
      </c>
      <c r="D33" s="49" t="s">
        <v>172</v>
      </c>
      <c r="E33" s="51" t="s">
        <v>198</v>
      </c>
      <c r="F33" s="52">
        <v>753373</v>
      </c>
      <c r="G33" s="53" t="s">
        <v>174</v>
      </c>
      <c r="H33" s="54">
        <f t="shared" si="0"/>
        <v>10</v>
      </c>
      <c r="I33" s="55" t="str">
        <f t="shared" si="1"/>
        <v>Fresno</v>
      </c>
      <c r="J33" s="59"/>
      <c r="K33" s="59">
        <v>0</v>
      </c>
      <c r="L33" s="59">
        <v>0</v>
      </c>
      <c r="M33" s="49"/>
      <c r="N33" s="49"/>
    </row>
    <row r="34" spans="1:14" ht="43.5">
      <c r="A34" s="49" t="s">
        <v>114</v>
      </c>
      <c r="B34" s="50">
        <v>10</v>
      </c>
      <c r="C34" s="49" t="s">
        <v>175</v>
      </c>
      <c r="D34" s="49" t="s">
        <v>172</v>
      </c>
      <c r="E34" s="51" t="s">
        <v>199</v>
      </c>
      <c r="F34" s="52">
        <v>595644</v>
      </c>
      <c r="G34" s="53" t="s">
        <v>174</v>
      </c>
      <c r="H34" s="54">
        <f t="shared" si="0"/>
        <v>10</v>
      </c>
      <c r="I34" s="55" t="str">
        <f t="shared" si="1"/>
        <v>Fresno</v>
      </c>
      <c r="J34" s="59"/>
      <c r="K34" s="59"/>
      <c r="L34" s="59"/>
      <c r="M34" s="49"/>
      <c r="N34" s="49"/>
    </row>
    <row r="35" spans="1:14" ht="29.1">
      <c r="A35" s="49" t="s">
        <v>114</v>
      </c>
      <c r="B35" s="50">
        <v>10</v>
      </c>
      <c r="C35" s="49" t="s">
        <v>171</v>
      </c>
      <c r="D35" s="49" t="s">
        <v>177</v>
      </c>
      <c r="E35" s="51" t="s">
        <v>198</v>
      </c>
      <c r="F35" s="52">
        <v>150627</v>
      </c>
      <c r="G35" s="53" t="s">
        <v>174</v>
      </c>
      <c r="H35" s="54">
        <f t="shared" si="0"/>
        <v>10</v>
      </c>
      <c r="I35" s="55" t="str">
        <f t="shared" si="1"/>
        <v>Fresno</v>
      </c>
      <c r="J35" s="59"/>
      <c r="K35" s="59">
        <v>0</v>
      </c>
      <c r="L35" s="59">
        <v>0</v>
      </c>
      <c r="M35" s="49"/>
      <c r="N35" s="49"/>
    </row>
    <row r="36" spans="1:14" ht="29.1">
      <c r="A36" s="49" t="s">
        <v>114</v>
      </c>
      <c r="B36" s="50">
        <v>10</v>
      </c>
      <c r="C36" s="49" t="s">
        <v>178</v>
      </c>
      <c r="D36" s="49" t="s">
        <v>177</v>
      </c>
      <c r="E36" s="51" t="s">
        <v>198</v>
      </c>
      <c r="F36" s="52">
        <v>422226</v>
      </c>
      <c r="G36" s="53" t="s">
        <v>174</v>
      </c>
      <c r="H36" s="54">
        <f t="shared" si="0"/>
        <v>10</v>
      </c>
      <c r="I36" s="55" t="str">
        <f t="shared" si="1"/>
        <v>Fresno</v>
      </c>
      <c r="J36" s="59"/>
      <c r="K36" s="59"/>
      <c r="L36" s="59"/>
      <c r="M36" s="49"/>
      <c r="N36" s="49"/>
    </row>
    <row r="37" spans="1:14" ht="29.1">
      <c r="A37" s="49" t="s">
        <v>115</v>
      </c>
      <c r="B37" s="50">
        <v>11</v>
      </c>
      <c r="C37" s="49" t="s">
        <v>178</v>
      </c>
      <c r="D37" s="49" t="s">
        <v>179</v>
      </c>
      <c r="E37" s="51" t="s">
        <v>200</v>
      </c>
      <c r="F37" s="52">
        <v>3000</v>
      </c>
      <c r="G37" s="53" t="s">
        <v>174</v>
      </c>
      <c r="H37" s="54">
        <f t="shared" si="0"/>
        <v>11</v>
      </c>
      <c r="I37" s="55" t="str">
        <f t="shared" si="1"/>
        <v>Glenn</v>
      </c>
      <c r="J37" s="59"/>
      <c r="K37" s="59"/>
      <c r="L37" s="59"/>
      <c r="M37" s="49"/>
      <c r="N37" s="49"/>
    </row>
    <row r="38" spans="1:14" ht="29.1">
      <c r="A38" s="49" t="s">
        <v>115</v>
      </c>
      <c r="B38" s="50">
        <v>11</v>
      </c>
      <c r="C38" s="49" t="s">
        <v>178</v>
      </c>
      <c r="D38" s="49" t="s">
        <v>177</v>
      </c>
      <c r="E38" s="51" t="s">
        <v>200</v>
      </c>
      <c r="F38" s="52">
        <v>77023</v>
      </c>
      <c r="G38" s="53" t="s">
        <v>174</v>
      </c>
      <c r="H38" s="54">
        <f t="shared" ref="H38:H69" si="2">+B38</f>
        <v>11</v>
      </c>
      <c r="I38" s="55" t="str">
        <f t="shared" ref="I38:I69" si="3">+A38</f>
        <v>Glenn</v>
      </c>
      <c r="J38" s="59"/>
      <c r="K38" s="59"/>
      <c r="L38" s="59"/>
      <c r="M38" s="49"/>
      <c r="N38" s="49"/>
    </row>
    <row r="39" spans="1:14" ht="43.5">
      <c r="A39" s="49" t="s">
        <v>40</v>
      </c>
      <c r="B39" s="50">
        <v>12</v>
      </c>
      <c r="C39" s="49" t="s">
        <v>178</v>
      </c>
      <c r="D39" s="49" t="s">
        <v>179</v>
      </c>
      <c r="E39" s="51" t="s">
        <v>201</v>
      </c>
      <c r="F39" s="52">
        <v>3000</v>
      </c>
      <c r="G39" s="53" t="s">
        <v>174</v>
      </c>
      <c r="H39" s="54">
        <f t="shared" si="2"/>
        <v>12</v>
      </c>
      <c r="I39" s="55" t="str">
        <f t="shared" si="3"/>
        <v>Humboldt</v>
      </c>
      <c r="J39" s="59"/>
      <c r="K39" s="59"/>
      <c r="L39" s="59"/>
      <c r="M39" s="49"/>
      <c r="N39" s="49"/>
    </row>
    <row r="40" spans="1:14" ht="43.5">
      <c r="A40" s="49" t="s">
        <v>40</v>
      </c>
      <c r="B40" s="50">
        <v>12</v>
      </c>
      <c r="C40" s="49" t="s">
        <v>178</v>
      </c>
      <c r="D40" s="49" t="s">
        <v>177</v>
      </c>
      <c r="E40" s="51" t="s">
        <v>201</v>
      </c>
      <c r="F40" s="52">
        <v>82756</v>
      </c>
      <c r="G40" s="53" t="s">
        <v>174</v>
      </c>
      <c r="H40" s="54">
        <f t="shared" si="2"/>
        <v>12</v>
      </c>
      <c r="I40" s="55" t="str">
        <f t="shared" si="3"/>
        <v>Humboldt</v>
      </c>
      <c r="J40" s="59"/>
      <c r="K40" s="59"/>
      <c r="L40" s="59"/>
      <c r="M40" s="49"/>
      <c r="N40" s="49"/>
    </row>
    <row r="41" spans="1:14" ht="29.1">
      <c r="A41" s="49" t="s">
        <v>116</v>
      </c>
      <c r="B41" s="50">
        <v>13</v>
      </c>
      <c r="C41" s="49" t="s">
        <v>178</v>
      </c>
      <c r="D41" s="49" t="s">
        <v>179</v>
      </c>
      <c r="E41" s="51" t="s">
        <v>202</v>
      </c>
      <c r="F41" s="52">
        <v>3000</v>
      </c>
      <c r="G41" s="53" t="s">
        <v>174</v>
      </c>
      <c r="H41" s="54">
        <f t="shared" si="2"/>
        <v>13</v>
      </c>
      <c r="I41" s="55" t="str">
        <f t="shared" si="3"/>
        <v>Imperial</v>
      </c>
      <c r="J41" s="59"/>
      <c r="K41" s="59"/>
      <c r="L41" s="59"/>
      <c r="M41" s="49"/>
      <c r="N41" s="49"/>
    </row>
    <row r="42" spans="1:14" ht="29.1">
      <c r="A42" s="49" t="s">
        <v>116</v>
      </c>
      <c r="B42" s="50">
        <v>13</v>
      </c>
      <c r="C42" s="49" t="s">
        <v>178</v>
      </c>
      <c r="D42" s="49" t="s">
        <v>177</v>
      </c>
      <c r="E42" s="51" t="s">
        <v>202</v>
      </c>
      <c r="F42" s="52">
        <v>129784</v>
      </c>
      <c r="G42" s="53" t="s">
        <v>174</v>
      </c>
      <c r="H42" s="54">
        <f t="shared" si="2"/>
        <v>13</v>
      </c>
      <c r="I42" s="55" t="str">
        <f t="shared" si="3"/>
        <v>Imperial</v>
      </c>
      <c r="J42" s="59"/>
      <c r="K42" s="59"/>
      <c r="L42" s="59"/>
      <c r="M42" s="49"/>
      <c r="N42" s="49"/>
    </row>
    <row r="43" spans="1:14" ht="29.1">
      <c r="A43" s="49" t="s">
        <v>117</v>
      </c>
      <c r="B43" s="50">
        <v>14</v>
      </c>
      <c r="C43" s="49" t="s">
        <v>178</v>
      </c>
      <c r="D43" s="49" t="s">
        <v>179</v>
      </c>
      <c r="E43" s="51" t="s">
        <v>203</v>
      </c>
      <c r="F43" s="52">
        <v>3000</v>
      </c>
      <c r="G43" s="53" t="s">
        <v>174</v>
      </c>
      <c r="H43" s="54">
        <f t="shared" si="2"/>
        <v>14</v>
      </c>
      <c r="I43" s="55" t="str">
        <f t="shared" si="3"/>
        <v>Inyo</v>
      </c>
      <c r="J43" s="59"/>
      <c r="K43" s="59"/>
      <c r="L43" s="59"/>
      <c r="M43" s="49"/>
      <c r="N43" s="49"/>
    </row>
    <row r="44" spans="1:14" ht="29.1">
      <c r="A44" s="49" t="s">
        <v>117</v>
      </c>
      <c r="B44" s="50">
        <v>14</v>
      </c>
      <c r="C44" s="49" t="s">
        <v>178</v>
      </c>
      <c r="D44" s="49" t="s">
        <v>177</v>
      </c>
      <c r="E44" s="51" t="s">
        <v>203</v>
      </c>
      <c r="F44" s="52">
        <v>77010</v>
      </c>
      <c r="G44" s="53" t="s">
        <v>174</v>
      </c>
      <c r="H44" s="54">
        <f t="shared" si="2"/>
        <v>14</v>
      </c>
      <c r="I44" s="55" t="str">
        <f t="shared" si="3"/>
        <v>Inyo</v>
      </c>
      <c r="J44" s="59"/>
      <c r="K44" s="59"/>
      <c r="L44" s="59"/>
      <c r="M44" s="49"/>
      <c r="N44" s="49"/>
    </row>
    <row r="45" spans="1:14" ht="29.1">
      <c r="A45" s="49" t="s">
        <v>42</v>
      </c>
      <c r="B45" s="50">
        <v>15</v>
      </c>
      <c r="C45" s="49" t="s">
        <v>178</v>
      </c>
      <c r="D45" s="49" t="s">
        <v>179</v>
      </c>
      <c r="E45" s="51" t="s">
        <v>204</v>
      </c>
      <c r="F45" s="52">
        <v>6869</v>
      </c>
      <c r="G45" s="53" t="s">
        <v>174</v>
      </c>
      <c r="H45" s="54">
        <f t="shared" si="2"/>
        <v>15</v>
      </c>
      <c r="I45" s="55" t="str">
        <f t="shared" si="3"/>
        <v>Kern</v>
      </c>
      <c r="J45" s="59"/>
      <c r="K45" s="59"/>
      <c r="L45" s="59"/>
      <c r="M45" s="49"/>
      <c r="N45" s="49"/>
    </row>
    <row r="46" spans="1:14" ht="43.5">
      <c r="A46" s="49" t="s">
        <v>42</v>
      </c>
      <c r="B46" s="50">
        <v>15</v>
      </c>
      <c r="C46" s="49" t="s">
        <v>171</v>
      </c>
      <c r="D46" s="49" t="s">
        <v>172</v>
      </c>
      <c r="E46" s="51" t="s">
        <v>204</v>
      </c>
      <c r="F46" s="52">
        <v>753373</v>
      </c>
      <c r="G46" s="53" t="s">
        <v>174</v>
      </c>
      <c r="H46" s="54">
        <f t="shared" si="2"/>
        <v>15</v>
      </c>
      <c r="I46" s="55" t="str">
        <f t="shared" si="3"/>
        <v>Kern</v>
      </c>
      <c r="J46" s="59"/>
      <c r="K46" s="59">
        <v>0</v>
      </c>
      <c r="L46" s="59">
        <v>0</v>
      </c>
      <c r="M46" s="49"/>
      <c r="N46" s="49"/>
    </row>
    <row r="47" spans="1:14" ht="29.1">
      <c r="A47" s="49" t="s">
        <v>42</v>
      </c>
      <c r="B47" s="50">
        <v>15</v>
      </c>
      <c r="C47" s="49" t="s">
        <v>171</v>
      </c>
      <c r="D47" s="49" t="s">
        <v>177</v>
      </c>
      <c r="E47" s="51" t="s">
        <v>204</v>
      </c>
      <c r="F47" s="52">
        <v>150627</v>
      </c>
      <c r="G47" s="53" t="s">
        <v>174</v>
      </c>
      <c r="H47" s="54">
        <f t="shared" si="2"/>
        <v>15</v>
      </c>
      <c r="I47" s="55" t="str">
        <f t="shared" si="3"/>
        <v>Kern</v>
      </c>
      <c r="J47" s="59"/>
      <c r="K47" s="59">
        <v>0</v>
      </c>
      <c r="L47" s="59">
        <v>0</v>
      </c>
      <c r="M47" s="49"/>
      <c r="N47" s="49"/>
    </row>
    <row r="48" spans="1:14" ht="29.1">
      <c r="A48" s="49" t="s">
        <v>42</v>
      </c>
      <c r="B48" s="50">
        <v>15</v>
      </c>
      <c r="C48" s="49" t="s">
        <v>178</v>
      </c>
      <c r="D48" s="49" t="s">
        <v>177</v>
      </c>
      <c r="E48" s="51" t="s">
        <v>204</v>
      </c>
      <c r="F48" s="52">
        <v>177055</v>
      </c>
      <c r="G48" s="53" t="s">
        <v>174</v>
      </c>
      <c r="H48" s="54">
        <f t="shared" si="2"/>
        <v>15</v>
      </c>
      <c r="I48" s="55" t="str">
        <f t="shared" si="3"/>
        <v>Kern</v>
      </c>
      <c r="J48" s="59"/>
      <c r="K48" s="59"/>
      <c r="L48" s="59"/>
      <c r="M48" s="49"/>
      <c r="N48" s="49"/>
    </row>
    <row r="49" spans="1:14" ht="29.1">
      <c r="A49" s="49" t="s">
        <v>118</v>
      </c>
      <c r="B49" s="50">
        <v>16</v>
      </c>
      <c r="C49" s="49" t="s">
        <v>178</v>
      </c>
      <c r="D49" s="49" t="s">
        <v>179</v>
      </c>
      <c r="E49" s="51" t="s">
        <v>205</v>
      </c>
      <c r="F49" s="52">
        <v>3000</v>
      </c>
      <c r="G49" s="53" t="s">
        <v>174</v>
      </c>
      <c r="H49" s="54">
        <f t="shared" si="2"/>
        <v>16</v>
      </c>
      <c r="I49" s="55" t="str">
        <f t="shared" si="3"/>
        <v>Kings</v>
      </c>
      <c r="J49" s="59"/>
      <c r="K49" s="59"/>
      <c r="L49" s="59"/>
      <c r="M49" s="49"/>
      <c r="N49" s="49"/>
    </row>
    <row r="50" spans="1:14" ht="29.1">
      <c r="A50" s="49" t="s">
        <v>118</v>
      </c>
      <c r="B50" s="50">
        <v>16</v>
      </c>
      <c r="C50" s="49" t="s">
        <v>178</v>
      </c>
      <c r="D50" s="49" t="s">
        <v>177</v>
      </c>
      <c r="E50" s="51" t="s">
        <v>205</v>
      </c>
      <c r="F50" s="52">
        <v>111238</v>
      </c>
      <c r="G50" s="53" t="s">
        <v>174</v>
      </c>
      <c r="H50" s="54">
        <f t="shared" si="2"/>
        <v>16</v>
      </c>
      <c r="I50" s="55" t="str">
        <f t="shared" si="3"/>
        <v>Kings</v>
      </c>
      <c r="J50" s="59"/>
      <c r="K50" s="59"/>
      <c r="L50" s="59"/>
      <c r="M50" s="49"/>
      <c r="N50" s="49"/>
    </row>
    <row r="51" spans="1:14" ht="29.1">
      <c r="A51" s="49" t="s">
        <v>119</v>
      </c>
      <c r="B51" s="50">
        <v>17</v>
      </c>
      <c r="C51" s="49" t="s">
        <v>178</v>
      </c>
      <c r="D51" s="49" t="s">
        <v>179</v>
      </c>
      <c r="E51" s="51" t="s">
        <v>206</v>
      </c>
      <c r="F51" s="52">
        <v>3000</v>
      </c>
      <c r="G51" s="53" t="s">
        <v>174</v>
      </c>
      <c r="H51" s="54">
        <f t="shared" si="2"/>
        <v>17</v>
      </c>
      <c r="I51" s="55" t="str">
        <f t="shared" si="3"/>
        <v>Lake</v>
      </c>
      <c r="J51" s="59"/>
      <c r="K51" s="59"/>
      <c r="L51" s="59"/>
      <c r="M51" s="49"/>
      <c r="N51" s="49"/>
    </row>
    <row r="52" spans="1:14" ht="29.1">
      <c r="A52" s="49" t="s">
        <v>119</v>
      </c>
      <c r="B52" s="50">
        <v>27</v>
      </c>
      <c r="C52" s="49" t="s">
        <v>178</v>
      </c>
      <c r="D52" s="49" t="s">
        <v>177</v>
      </c>
      <c r="E52" s="51" t="s">
        <v>206</v>
      </c>
      <c r="F52" s="52">
        <v>102045</v>
      </c>
      <c r="G52" s="53" t="s">
        <v>174</v>
      </c>
      <c r="H52" s="54">
        <f t="shared" si="2"/>
        <v>27</v>
      </c>
      <c r="I52" s="55" t="str">
        <f t="shared" si="3"/>
        <v>Lake</v>
      </c>
      <c r="J52" s="59"/>
      <c r="K52" s="59"/>
      <c r="L52" s="59"/>
      <c r="M52" s="49"/>
      <c r="N52" s="49"/>
    </row>
    <row r="53" spans="1:14" ht="29.1">
      <c r="A53" s="49" t="s">
        <v>44</v>
      </c>
      <c r="B53" s="50">
        <v>28</v>
      </c>
      <c r="C53" s="49" t="s">
        <v>178</v>
      </c>
      <c r="D53" s="49" t="s">
        <v>179</v>
      </c>
      <c r="E53" s="51" t="s">
        <v>207</v>
      </c>
      <c r="F53" s="52">
        <v>3000</v>
      </c>
      <c r="G53" s="53" t="s">
        <v>174</v>
      </c>
      <c r="H53" s="54">
        <f t="shared" si="2"/>
        <v>28</v>
      </c>
      <c r="I53" s="55" t="str">
        <f t="shared" si="3"/>
        <v>Lassen</v>
      </c>
      <c r="J53" s="59"/>
      <c r="K53" s="59"/>
      <c r="L53" s="59"/>
      <c r="M53" s="49"/>
      <c r="N53" s="49"/>
    </row>
    <row r="54" spans="1:14" ht="29.1">
      <c r="A54" s="49" t="s">
        <v>44</v>
      </c>
      <c r="B54" s="50">
        <v>28</v>
      </c>
      <c r="C54" s="49" t="s">
        <v>178</v>
      </c>
      <c r="D54" s="49" t="s">
        <v>177</v>
      </c>
      <c r="E54" s="51" t="s">
        <v>207</v>
      </c>
      <c r="F54" s="52">
        <v>77016</v>
      </c>
      <c r="G54" s="53" t="s">
        <v>174</v>
      </c>
      <c r="H54" s="54">
        <f t="shared" si="2"/>
        <v>28</v>
      </c>
      <c r="I54" s="55" t="str">
        <f t="shared" si="3"/>
        <v>Lassen</v>
      </c>
      <c r="J54" s="59"/>
      <c r="K54" s="59"/>
      <c r="L54" s="59"/>
      <c r="M54" s="49"/>
      <c r="N54" s="49"/>
    </row>
    <row r="55" spans="1:14" ht="43.5">
      <c r="A55" s="49" t="s">
        <v>120</v>
      </c>
      <c r="B55" s="50">
        <v>60</v>
      </c>
      <c r="C55" s="49" t="s">
        <v>178</v>
      </c>
      <c r="D55" s="49" t="s">
        <v>179</v>
      </c>
      <c r="E55" s="51" t="s">
        <v>208</v>
      </c>
      <c r="F55" s="52">
        <v>4387</v>
      </c>
      <c r="G55" s="53" t="s">
        <v>174</v>
      </c>
      <c r="H55" s="54">
        <f t="shared" si="2"/>
        <v>60</v>
      </c>
      <c r="I55" s="55" t="str">
        <f t="shared" si="3"/>
        <v>Long Beach</v>
      </c>
      <c r="J55" s="59"/>
      <c r="K55" s="59"/>
      <c r="L55" s="59"/>
      <c r="M55" s="49"/>
      <c r="N55" s="49"/>
    </row>
    <row r="56" spans="1:14" ht="43.5">
      <c r="A56" s="49" t="s">
        <v>120</v>
      </c>
      <c r="B56" s="50">
        <v>60</v>
      </c>
      <c r="C56" s="49" t="s">
        <v>171</v>
      </c>
      <c r="D56" s="49" t="s">
        <v>172</v>
      </c>
      <c r="E56" s="51" t="s">
        <v>208</v>
      </c>
      <c r="F56" s="52">
        <v>1753373</v>
      </c>
      <c r="G56" s="53" t="s">
        <v>174</v>
      </c>
      <c r="H56" s="54">
        <f t="shared" si="2"/>
        <v>60</v>
      </c>
      <c r="I56" s="55" t="str">
        <f t="shared" si="3"/>
        <v>Long Beach</v>
      </c>
      <c r="J56" s="59"/>
      <c r="K56" s="59">
        <v>0</v>
      </c>
      <c r="L56" s="59">
        <v>0</v>
      </c>
      <c r="M56" s="49"/>
      <c r="N56" s="49"/>
    </row>
    <row r="57" spans="1:14" ht="43.5">
      <c r="A57" s="49" t="s">
        <v>120</v>
      </c>
      <c r="B57" s="50">
        <v>60</v>
      </c>
      <c r="C57" s="49" t="s">
        <v>171</v>
      </c>
      <c r="D57" s="49" t="s">
        <v>177</v>
      </c>
      <c r="E57" s="51" t="s">
        <v>208</v>
      </c>
      <c r="F57" s="52">
        <v>150627</v>
      </c>
      <c r="G57" s="53" t="s">
        <v>174</v>
      </c>
      <c r="H57" s="54">
        <f t="shared" si="2"/>
        <v>60</v>
      </c>
      <c r="I57" s="55" t="str">
        <f t="shared" si="3"/>
        <v>Long Beach</v>
      </c>
      <c r="J57" s="59"/>
      <c r="K57" s="59">
        <v>0</v>
      </c>
      <c r="L57" s="59">
        <v>0</v>
      </c>
      <c r="M57" s="49"/>
      <c r="N57" s="49"/>
    </row>
    <row r="58" spans="1:14" ht="43.5">
      <c r="A58" s="49" t="s">
        <v>120</v>
      </c>
      <c r="B58" s="50">
        <v>60</v>
      </c>
      <c r="C58" s="49" t="s">
        <v>178</v>
      </c>
      <c r="D58" s="49" t="s">
        <v>177</v>
      </c>
      <c r="E58" s="51" t="s">
        <v>208</v>
      </c>
      <c r="F58" s="52">
        <v>169956</v>
      </c>
      <c r="G58" s="53" t="s">
        <v>174</v>
      </c>
      <c r="H58" s="54">
        <f t="shared" si="2"/>
        <v>60</v>
      </c>
      <c r="I58" s="55" t="str">
        <f t="shared" si="3"/>
        <v>Long Beach</v>
      </c>
      <c r="J58" s="59"/>
      <c r="K58" s="59"/>
      <c r="L58" s="59"/>
      <c r="M58" s="49"/>
      <c r="N58" s="49"/>
    </row>
    <row r="59" spans="1:14" ht="43.5">
      <c r="A59" s="49" t="s">
        <v>46</v>
      </c>
      <c r="B59" s="50">
        <v>19</v>
      </c>
      <c r="C59" s="49" t="s">
        <v>178</v>
      </c>
      <c r="D59" s="49" t="s">
        <v>179</v>
      </c>
      <c r="E59" s="51" t="s">
        <v>209</v>
      </c>
      <c r="F59" s="52">
        <v>67390</v>
      </c>
      <c r="G59" s="53" t="s">
        <v>174</v>
      </c>
      <c r="H59" s="54">
        <f t="shared" si="2"/>
        <v>19</v>
      </c>
      <c r="I59" s="55" t="str">
        <f t="shared" si="3"/>
        <v>Los Angeles</v>
      </c>
      <c r="J59" s="59"/>
      <c r="K59" s="59"/>
      <c r="L59" s="59"/>
      <c r="M59" s="49"/>
      <c r="N59" s="49"/>
    </row>
    <row r="60" spans="1:14" ht="43.5">
      <c r="A60" s="49" t="s">
        <v>46</v>
      </c>
      <c r="B60" s="50">
        <v>19</v>
      </c>
      <c r="C60" s="49" t="s">
        <v>171</v>
      </c>
      <c r="D60" s="49" t="s">
        <v>172</v>
      </c>
      <c r="E60" s="51" t="s">
        <v>209</v>
      </c>
      <c r="F60" s="52">
        <v>4621595</v>
      </c>
      <c r="G60" s="53" t="s">
        <v>174</v>
      </c>
      <c r="H60" s="54">
        <f t="shared" si="2"/>
        <v>19</v>
      </c>
      <c r="I60" s="55" t="str">
        <f t="shared" si="3"/>
        <v>Los Angeles</v>
      </c>
      <c r="J60" s="59"/>
      <c r="K60" s="59">
        <v>0</v>
      </c>
      <c r="L60" s="59">
        <v>0</v>
      </c>
      <c r="M60" s="49"/>
      <c r="N60" s="49"/>
    </row>
    <row r="61" spans="1:14" ht="43.5">
      <c r="A61" s="49" t="s">
        <v>46</v>
      </c>
      <c r="B61" s="50">
        <v>19</v>
      </c>
      <c r="C61" s="49" t="s">
        <v>175</v>
      </c>
      <c r="D61" s="49" t="s">
        <v>172</v>
      </c>
      <c r="E61" s="51" t="s">
        <v>210</v>
      </c>
      <c r="F61" s="52">
        <v>1406286</v>
      </c>
      <c r="G61" s="53" t="s">
        <v>174</v>
      </c>
      <c r="H61" s="54">
        <f t="shared" si="2"/>
        <v>19</v>
      </c>
      <c r="I61" s="55" t="str">
        <f t="shared" si="3"/>
        <v>Los Angeles</v>
      </c>
      <c r="J61" s="59"/>
      <c r="K61" s="59"/>
      <c r="L61" s="59"/>
      <c r="M61" s="49"/>
      <c r="N61" s="49"/>
    </row>
    <row r="62" spans="1:14" ht="43.5">
      <c r="A62" s="49" t="s">
        <v>46</v>
      </c>
      <c r="B62" s="50">
        <v>19</v>
      </c>
      <c r="C62" s="49" t="s">
        <v>171</v>
      </c>
      <c r="D62" s="49" t="s">
        <v>177</v>
      </c>
      <c r="E62" s="51" t="s">
        <v>209</v>
      </c>
      <c r="F62" s="52">
        <v>902405</v>
      </c>
      <c r="G62" s="53" t="s">
        <v>174</v>
      </c>
      <c r="H62" s="54">
        <f t="shared" si="2"/>
        <v>19</v>
      </c>
      <c r="I62" s="55" t="str">
        <f t="shared" si="3"/>
        <v>Los Angeles</v>
      </c>
      <c r="J62" s="59"/>
      <c r="K62" s="59">
        <v>0</v>
      </c>
      <c r="L62" s="59">
        <v>0</v>
      </c>
      <c r="M62" s="49"/>
      <c r="N62" s="49"/>
    </row>
    <row r="63" spans="1:14" ht="43.5">
      <c r="A63" s="49" t="s">
        <v>46</v>
      </c>
      <c r="B63" s="50">
        <v>19</v>
      </c>
      <c r="C63" s="49" t="s">
        <v>178</v>
      </c>
      <c r="D63" s="49" t="s">
        <v>177</v>
      </c>
      <c r="E63" s="51" t="s">
        <v>209</v>
      </c>
      <c r="F63" s="52">
        <v>674577</v>
      </c>
      <c r="G63" s="53" t="s">
        <v>174</v>
      </c>
      <c r="H63" s="54">
        <f t="shared" si="2"/>
        <v>19</v>
      </c>
      <c r="I63" s="55" t="str">
        <f t="shared" si="3"/>
        <v>Los Angeles</v>
      </c>
      <c r="J63" s="59"/>
      <c r="K63" s="59"/>
      <c r="L63" s="59"/>
      <c r="M63" s="49"/>
      <c r="N63" s="49"/>
    </row>
    <row r="64" spans="1:14" ht="29.1">
      <c r="A64" s="49" t="s">
        <v>121</v>
      </c>
      <c r="B64" s="50">
        <v>20</v>
      </c>
      <c r="C64" s="49" t="s">
        <v>178</v>
      </c>
      <c r="D64" s="49" t="s">
        <v>179</v>
      </c>
      <c r="E64" s="51" t="s">
        <v>211</v>
      </c>
      <c r="F64" s="52">
        <v>3000</v>
      </c>
      <c r="G64" s="53" t="s">
        <v>174</v>
      </c>
      <c r="H64" s="54">
        <f t="shared" si="2"/>
        <v>20</v>
      </c>
      <c r="I64" s="55" t="str">
        <f t="shared" si="3"/>
        <v>Madera</v>
      </c>
      <c r="J64" s="59"/>
      <c r="K64" s="59"/>
      <c r="L64" s="59"/>
      <c r="M64" s="49"/>
      <c r="N64" s="49"/>
    </row>
    <row r="65" spans="1:14" ht="29.1">
      <c r="A65" s="49" t="s">
        <v>121</v>
      </c>
      <c r="B65" s="50">
        <v>20</v>
      </c>
      <c r="C65" s="49" t="s">
        <v>178</v>
      </c>
      <c r="D65" s="49" t="s">
        <v>177</v>
      </c>
      <c r="E65" s="51" t="s">
        <v>211</v>
      </c>
      <c r="F65" s="52">
        <v>111828</v>
      </c>
      <c r="G65" s="53" t="s">
        <v>174</v>
      </c>
      <c r="H65" s="54">
        <f t="shared" si="2"/>
        <v>20</v>
      </c>
      <c r="I65" s="55" t="str">
        <f t="shared" si="3"/>
        <v>Madera</v>
      </c>
      <c r="J65" s="59"/>
      <c r="K65" s="59"/>
      <c r="L65" s="59"/>
      <c r="M65" s="49"/>
      <c r="N65" s="49"/>
    </row>
    <row r="66" spans="1:14" ht="29.1">
      <c r="A66" s="49" t="s">
        <v>122</v>
      </c>
      <c r="B66" s="50">
        <v>21</v>
      </c>
      <c r="C66" s="49" t="s">
        <v>178</v>
      </c>
      <c r="D66" s="49" t="s">
        <v>179</v>
      </c>
      <c r="E66" s="51" t="s">
        <v>212</v>
      </c>
      <c r="F66" s="52">
        <v>3000</v>
      </c>
      <c r="G66" s="53" t="s">
        <v>174</v>
      </c>
      <c r="H66" s="54">
        <f t="shared" si="2"/>
        <v>21</v>
      </c>
      <c r="I66" s="55" t="str">
        <f t="shared" si="3"/>
        <v>Marin</v>
      </c>
      <c r="J66" s="59"/>
      <c r="K66" s="59"/>
      <c r="L66" s="59"/>
      <c r="M66" s="49"/>
      <c r="N66" s="49"/>
    </row>
    <row r="67" spans="1:14" ht="29.1">
      <c r="A67" s="49" t="s">
        <v>122</v>
      </c>
      <c r="B67" s="50">
        <v>21</v>
      </c>
      <c r="C67" s="49" t="s">
        <v>178</v>
      </c>
      <c r="D67" s="49" t="s">
        <v>177</v>
      </c>
      <c r="E67" s="51" t="s">
        <v>212</v>
      </c>
      <c r="F67" s="52">
        <v>119263</v>
      </c>
      <c r="G67" s="53" t="s">
        <v>174</v>
      </c>
      <c r="H67" s="54">
        <f t="shared" si="2"/>
        <v>21</v>
      </c>
      <c r="I67" s="55" t="str">
        <f t="shared" si="3"/>
        <v>Marin</v>
      </c>
      <c r="J67" s="59"/>
      <c r="K67" s="59"/>
      <c r="L67" s="59"/>
      <c r="M67" s="49"/>
      <c r="N67" s="49"/>
    </row>
    <row r="68" spans="1:14" ht="29.1">
      <c r="A68" s="49" t="s">
        <v>123</v>
      </c>
      <c r="B68" s="50">
        <v>22</v>
      </c>
      <c r="C68" s="49" t="s">
        <v>178</v>
      </c>
      <c r="D68" s="49" t="s">
        <v>179</v>
      </c>
      <c r="E68" s="51" t="s">
        <v>213</v>
      </c>
      <c r="F68" s="52">
        <v>3000</v>
      </c>
      <c r="G68" s="53" t="s">
        <v>174</v>
      </c>
      <c r="H68" s="54">
        <f t="shared" si="2"/>
        <v>22</v>
      </c>
      <c r="I68" s="55" t="str">
        <f t="shared" si="3"/>
        <v>Mariposa</v>
      </c>
      <c r="J68" s="59"/>
      <c r="K68" s="59"/>
      <c r="L68" s="59"/>
      <c r="M68" s="49"/>
      <c r="N68" s="49"/>
    </row>
    <row r="69" spans="1:14" ht="29.1">
      <c r="A69" s="49" t="s">
        <v>123</v>
      </c>
      <c r="B69" s="50">
        <v>22</v>
      </c>
      <c r="C69" s="49" t="s">
        <v>178</v>
      </c>
      <c r="D69" s="49" t="s">
        <v>177</v>
      </c>
      <c r="E69" s="51" t="s">
        <v>213</v>
      </c>
      <c r="F69" s="52">
        <v>77009</v>
      </c>
      <c r="G69" s="53" t="s">
        <v>174</v>
      </c>
      <c r="H69" s="54">
        <f t="shared" si="2"/>
        <v>22</v>
      </c>
      <c r="I69" s="55" t="str">
        <f t="shared" si="3"/>
        <v>Mariposa</v>
      </c>
      <c r="J69" s="59"/>
      <c r="K69" s="59"/>
      <c r="L69" s="59"/>
      <c r="M69" s="49"/>
      <c r="N69" s="49"/>
    </row>
    <row r="70" spans="1:14" ht="43.5">
      <c r="A70" s="49" t="s">
        <v>124</v>
      </c>
      <c r="B70" s="50">
        <v>23</v>
      </c>
      <c r="C70" s="49" t="s">
        <v>178</v>
      </c>
      <c r="D70" s="49" t="s">
        <v>179</v>
      </c>
      <c r="E70" s="51" t="s">
        <v>214</v>
      </c>
      <c r="F70" s="52">
        <v>3000</v>
      </c>
      <c r="G70" s="53" t="s">
        <v>174</v>
      </c>
      <c r="H70" s="54">
        <f t="shared" ref="H70:H101" si="4">+B70</f>
        <v>23</v>
      </c>
      <c r="I70" s="55" t="str">
        <f t="shared" ref="I70:I101" si="5">+A70</f>
        <v>Mendocino</v>
      </c>
      <c r="J70" s="59"/>
      <c r="K70" s="59"/>
      <c r="L70" s="59"/>
      <c r="M70" s="49"/>
      <c r="N70" s="49"/>
    </row>
    <row r="71" spans="1:14" ht="43.5">
      <c r="A71" s="49" t="s">
        <v>124</v>
      </c>
      <c r="B71" s="50">
        <v>23</v>
      </c>
      <c r="C71" s="49" t="s">
        <v>178</v>
      </c>
      <c r="D71" s="49" t="s">
        <v>177</v>
      </c>
      <c r="E71" s="51" t="s">
        <v>214</v>
      </c>
      <c r="F71" s="52">
        <v>102060</v>
      </c>
      <c r="G71" s="53" t="s">
        <v>174</v>
      </c>
      <c r="H71" s="54">
        <f t="shared" si="4"/>
        <v>23</v>
      </c>
      <c r="I71" s="55" t="str">
        <f t="shared" si="5"/>
        <v>Mendocino</v>
      </c>
      <c r="J71" s="59"/>
      <c r="K71" s="59"/>
      <c r="L71" s="59"/>
      <c r="M71" s="49"/>
      <c r="N71" s="49"/>
    </row>
    <row r="72" spans="1:14" ht="29.1">
      <c r="A72" s="49" t="s">
        <v>125</v>
      </c>
      <c r="B72" s="50">
        <v>24</v>
      </c>
      <c r="C72" s="49" t="s">
        <v>178</v>
      </c>
      <c r="D72" s="49" t="s">
        <v>179</v>
      </c>
      <c r="E72" s="51" t="s">
        <v>215</v>
      </c>
      <c r="F72" s="52">
        <v>3000</v>
      </c>
      <c r="G72" s="53" t="s">
        <v>174</v>
      </c>
      <c r="H72" s="54">
        <f t="shared" si="4"/>
        <v>24</v>
      </c>
      <c r="I72" s="55" t="str">
        <f t="shared" si="5"/>
        <v>Merced</v>
      </c>
      <c r="J72" s="59"/>
      <c r="K72" s="59"/>
      <c r="L72" s="59"/>
      <c r="M72" s="49"/>
      <c r="N72" s="49"/>
    </row>
    <row r="73" spans="1:14" ht="29.1">
      <c r="A73" s="49" t="s">
        <v>125</v>
      </c>
      <c r="B73" s="50">
        <v>24</v>
      </c>
      <c r="C73" s="49" t="s">
        <v>178</v>
      </c>
      <c r="D73" s="49" t="s">
        <v>177</v>
      </c>
      <c r="E73" s="51" t="s">
        <v>215</v>
      </c>
      <c r="F73" s="52">
        <v>131632</v>
      </c>
      <c r="G73" s="53" t="s">
        <v>174</v>
      </c>
      <c r="H73" s="54">
        <f t="shared" si="4"/>
        <v>24</v>
      </c>
      <c r="I73" s="55" t="str">
        <f t="shared" si="5"/>
        <v>Merced</v>
      </c>
      <c r="J73" s="59"/>
      <c r="K73" s="59"/>
      <c r="L73" s="59"/>
      <c r="M73" s="49"/>
      <c r="N73" s="49"/>
    </row>
    <row r="74" spans="1:14" ht="29.1">
      <c r="A74" s="49" t="s">
        <v>126</v>
      </c>
      <c r="B74" s="50">
        <v>25</v>
      </c>
      <c r="C74" s="49" t="s">
        <v>178</v>
      </c>
      <c r="D74" s="49" t="s">
        <v>179</v>
      </c>
      <c r="E74" s="51" t="s">
        <v>216</v>
      </c>
      <c r="F74" s="52">
        <v>3000</v>
      </c>
      <c r="G74" s="53" t="s">
        <v>174</v>
      </c>
      <c r="H74" s="54">
        <f t="shared" si="4"/>
        <v>25</v>
      </c>
      <c r="I74" s="55" t="str">
        <f t="shared" si="5"/>
        <v>Modoc</v>
      </c>
      <c r="J74" s="59"/>
      <c r="K74" s="59"/>
      <c r="L74" s="59"/>
      <c r="M74" s="49"/>
      <c r="N74" s="49"/>
    </row>
    <row r="75" spans="1:14" ht="29.1">
      <c r="A75" s="49" t="s">
        <v>126</v>
      </c>
      <c r="B75" s="50">
        <v>25</v>
      </c>
      <c r="C75" s="49" t="s">
        <v>178</v>
      </c>
      <c r="D75" s="49" t="s">
        <v>177</v>
      </c>
      <c r="E75" s="51" t="s">
        <v>216</v>
      </c>
      <c r="F75" s="52">
        <v>77006</v>
      </c>
      <c r="G75" s="53" t="s">
        <v>174</v>
      </c>
      <c r="H75" s="54">
        <f t="shared" si="4"/>
        <v>25</v>
      </c>
      <c r="I75" s="55" t="str">
        <f t="shared" si="5"/>
        <v>Modoc</v>
      </c>
      <c r="J75" s="59"/>
      <c r="K75" s="59"/>
      <c r="L75" s="59"/>
      <c r="M75" s="49"/>
      <c r="N75" s="49"/>
    </row>
    <row r="76" spans="1:14" ht="29.1">
      <c r="A76" s="49" t="s">
        <v>127</v>
      </c>
      <c r="B76" s="50">
        <v>26</v>
      </c>
      <c r="C76" s="49" t="s">
        <v>178</v>
      </c>
      <c r="D76" s="49" t="s">
        <v>179</v>
      </c>
      <c r="E76" s="51" t="s">
        <v>217</v>
      </c>
      <c r="F76" s="52">
        <v>3000</v>
      </c>
      <c r="G76" s="53" t="s">
        <v>174</v>
      </c>
      <c r="H76" s="54">
        <f t="shared" si="4"/>
        <v>26</v>
      </c>
      <c r="I76" s="55" t="str">
        <f t="shared" si="5"/>
        <v>Mono</v>
      </c>
      <c r="J76" s="59"/>
      <c r="K76" s="59"/>
      <c r="L76" s="59"/>
      <c r="M76" s="49"/>
      <c r="N76" s="49"/>
    </row>
    <row r="77" spans="1:14" ht="29.1">
      <c r="A77" s="49" t="s">
        <v>127</v>
      </c>
      <c r="B77" s="50">
        <v>26</v>
      </c>
      <c r="C77" s="49" t="s">
        <v>178</v>
      </c>
      <c r="D77" s="49" t="s">
        <v>177</v>
      </c>
      <c r="E77" s="51" t="s">
        <v>217</v>
      </c>
      <c r="F77" s="52">
        <v>77008</v>
      </c>
      <c r="G77" s="53" t="s">
        <v>174</v>
      </c>
      <c r="H77" s="54">
        <f t="shared" si="4"/>
        <v>26</v>
      </c>
      <c r="I77" s="55" t="str">
        <f t="shared" si="5"/>
        <v>Mono</v>
      </c>
      <c r="J77" s="59"/>
      <c r="K77" s="59"/>
      <c r="L77" s="59"/>
      <c r="M77" s="49"/>
      <c r="N77" s="49"/>
    </row>
    <row r="78" spans="1:14" ht="29.1">
      <c r="A78" s="49" t="s">
        <v>128</v>
      </c>
      <c r="B78" s="50">
        <v>27</v>
      </c>
      <c r="C78" s="49" t="s">
        <v>178</v>
      </c>
      <c r="D78" s="49" t="s">
        <v>179</v>
      </c>
      <c r="E78" s="51" t="s">
        <v>218</v>
      </c>
      <c r="F78" s="52">
        <v>3340</v>
      </c>
      <c r="G78" s="53" t="s">
        <v>174</v>
      </c>
      <c r="H78" s="54">
        <f t="shared" si="4"/>
        <v>27</v>
      </c>
      <c r="I78" s="55" t="str">
        <f t="shared" si="5"/>
        <v>Monterey</v>
      </c>
      <c r="J78" s="59"/>
      <c r="K78" s="59"/>
      <c r="L78" s="59"/>
      <c r="M78" s="49"/>
      <c r="N78" s="49"/>
    </row>
    <row r="79" spans="1:14" ht="29.1">
      <c r="A79" s="49" t="s">
        <v>128</v>
      </c>
      <c r="B79" s="50">
        <v>27</v>
      </c>
      <c r="C79" s="49" t="s">
        <v>178</v>
      </c>
      <c r="D79" s="49" t="s">
        <v>177</v>
      </c>
      <c r="E79" s="51" t="s">
        <v>218</v>
      </c>
      <c r="F79" s="52">
        <v>169487</v>
      </c>
      <c r="G79" s="53" t="s">
        <v>174</v>
      </c>
      <c r="H79" s="54">
        <f t="shared" si="4"/>
        <v>27</v>
      </c>
      <c r="I79" s="55" t="str">
        <f t="shared" si="5"/>
        <v>Monterey</v>
      </c>
      <c r="J79" s="59"/>
      <c r="K79" s="59"/>
      <c r="L79" s="59"/>
      <c r="M79" s="49"/>
      <c r="N79" s="49"/>
    </row>
    <row r="80" spans="1:14" ht="29.1">
      <c r="A80" s="49" t="s">
        <v>129</v>
      </c>
      <c r="B80" s="50">
        <v>28</v>
      </c>
      <c r="C80" s="49" t="s">
        <v>178</v>
      </c>
      <c r="D80" s="49" t="s">
        <v>179</v>
      </c>
      <c r="E80" s="51" t="s">
        <v>219</v>
      </c>
      <c r="F80" s="52">
        <v>3000</v>
      </c>
      <c r="G80" s="53" t="s">
        <v>174</v>
      </c>
      <c r="H80" s="54">
        <f t="shared" si="4"/>
        <v>28</v>
      </c>
      <c r="I80" s="55" t="str">
        <f t="shared" si="5"/>
        <v>Napa</v>
      </c>
      <c r="J80" s="59"/>
      <c r="K80" s="59"/>
      <c r="L80" s="59"/>
      <c r="M80" s="49"/>
      <c r="N80" s="49"/>
    </row>
    <row r="81" spans="1:14" ht="29.1">
      <c r="A81" s="49" t="s">
        <v>129</v>
      </c>
      <c r="B81" s="50">
        <v>28</v>
      </c>
      <c r="C81" s="49" t="s">
        <v>178</v>
      </c>
      <c r="D81" s="49" t="s">
        <v>177</v>
      </c>
      <c r="E81" s="51" t="s">
        <v>219</v>
      </c>
      <c r="F81" s="52">
        <v>102082</v>
      </c>
      <c r="G81" s="53" t="s">
        <v>174</v>
      </c>
      <c r="H81" s="54">
        <f t="shared" si="4"/>
        <v>28</v>
      </c>
      <c r="I81" s="55" t="str">
        <f t="shared" si="5"/>
        <v>Napa</v>
      </c>
      <c r="J81" s="59"/>
      <c r="K81" s="59"/>
      <c r="L81" s="59"/>
      <c r="M81" s="49"/>
      <c r="N81" s="49"/>
    </row>
    <row r="82" spans="1:14" ht="29.1">
      <c r="A82" s="49" t="s">
        <v>130</v>
      </c>
      <c r="B82" s="50">
        <v>29</v>
      </c>
      <c r="C82" s="49" t="s">
        <v>178</v>
      </c>
      <c r="D82" s="49" t="s">
        <v>179</v>
      </c>
      <c r="E82" s="51" t="s">
        <v>220</v>
      </c>
      <c r="F82" s="52">
        <v>3000</v>
      </c>
      <c r="G82" s="53" t="s">
        <v>174</v>
      </c>
      <c r="H82" s="54">
        <f t="shared" si="4"/>
        <v>29</v>
      </c>
      <c r="I82" s="55" t="str">
        <f t="shared" si="5"/>
        <v>Nevada</v>
      </c>
      <c r="J82" s="59"/>
      <c r="K82" s="59"/>
      <c r="L82" s="59"/>
      <c r="M82" s="49"/>
      <c r="N82" s="49"/>
    </row>
    <row r="83" spans="1:14" ht="29.1">
      <c r="A83" s="49" t="s">
        <v>130</v>
      </c>
      <c r="B83" s="50">
        <v>29</v>
      </c>
      <c r="C83" s="49" t="s">
        <v>178</v>
      </c>
      <c r="D83" s="49" t="s">
        <v>177</v>
      </c>
      <c r="E83" s="51" t="s">
        <v>220</v>
      </c>
      <c r="F83" s="52">
        <v>102052</v>
      </c>
      <c r="G83" s="53" t="s">
        <v>174</v>
      </c>
      <c r="H83" s="54">
        <f t="shared" si="4"/>
        <v>29</v>
      </c>
      <c r="I83" s="55" t="str">
        <f t="shared" si="5"/>
        <v>Nevada</v>
      </c>
      <c r="J83" s="59"/>
      <c r="K83" s="59"/>
      <c r="L83" s="59"/>
      <c r="M83" s="49"/>
      <c r="N83" s="49"/>
    </row>
    <row r="84" spans="1:14" ht="29.1">
      <c r="A84" s="49" t="s">
        <v>131</v>
      </c>
      <c r="B84" s="50">
        <v>30</v>
      </c>
      <c r="C84" s="49" t="s">
        <v>178</v>
      </c>
      <c r="D84" s="49" t="s">
        <v>179</v>
      </c>
      <c r="E84" s="51" t="s">
        <v>221</v>
      </c>
      <c r="F84" s="52">
        <v>19432</v>
      </c>
      <c r="G84" s="53" t="s">
        <v>174</v>
      </c>
      <c r="H84" s="54">
        <f t="shared" si="4"/>
        <v>30</v>
      </c>
      <c r="I84" s="55" t="str">
        <f t="shared" si="5"/>
        <v>Orange</v>
      </c>
      <c r="J84" s="59"/>
      <c r="K84" s="59"/>
      <c r="L84" s="59"/>
      <c r="M84" s="49"/>
      <c r="N84" s="49"/>
    </row>
    <row r="85" spans="1:14" ht="43.5">
      <c r="A85" s="49" t="s">
        <v>131</v>
      </c>
      <c r="B85" s="50">
        <v>30</v>
      </c>
      <c r="C85" s="49" t="s">
        <v>171</v>
      </c>
      <c r="D85" s="49" t="s">
        <v>172</v>
      </c>
      <c r="E85" s="51" t="s">
        <v>221</v>
      </c>
      <c r="F85" s="52">
        <v>753373</v>
      </c>
      <c r="G85" s="53" t="s">
        <v>174</v>
      </c>
      <c r="H85" s="54">
        <f t="shared" si="4"/>
        <v>30</v>
      </c>
      <c r="I85" s="55" t="str">
        <f t="shared" si="5"/>
        <v>Orange</v>
      </c>
      <c r="J85" s="59"/>
      <c r="K85" s="59">
        <v>0</v>
      </c>
      <c r="L85" s="59">
        <v>0</v>
      </c>
      <c r="M85" s="49"/>
      <c r="N85" s="49"/>
    </row>
    <row r="86" spans="1:14" ht="29.1">
      <c r="A86" s="49" t="s">
        <v>131</v>
      </c>
      <c r="B86" s="50">
        <v>30</v>
      </c>
      <c r="C86" s="49" t="s">
        <v>171</v>
      </c>
      <c r="D86" s="49" t="s">
        <v>177</v>
      </c>
      <c r="E86" s="51" t="s">
        <v>221</v>
      </c>
      <c r="F86" s="52">
        <v>150627</v>
      </c>
      <c r="G86" s="53" t="s">
        <v>174</v>
      </c>
      <c r="H86" s="54">
        <f t="shared" si="4"/>
        <v>30</v>
      </c>
      <c r="I86" s="55" t="str">
        <f t="shared" si="5"/>
        <v>Orange</v>
      </c>
      <c r="J86" s="59"/>
      <c r="K86" s="59">
        <v>0</v>
      </c>
      <c r="L86" s="59">
        <v>0</v>
      </c>
      <c r="M86" s="49"/>
      <c r="N86" s="49"/>
    </row>
    <row r="87" spans="1:14" ht="29.1">
      <c r="A87" s="49" t="s">
        <v>131</v>
      </c>
      <c r="B87" s="50">
        <v>30</v>
      </c>
      <c r="C87" s="49" t="s">
        <v>178</v>
      </c>
      <c r="D87" s="49" t="s">
        <v>177</v>
      </c>
      <c r="E87" s="51" t="s">
        <v>221</v>
      </c>
      <c r="F87" s="52">
        <v>289070</v>
      </c>
      <c r="G87" s="53" t="s">
        <v>174</v>
      </c>
      <c r="H87" s="54">
        <f t="shared" si="4"/>
        <v>30</v>
      </c>
      <c r="I87" s="55" t="str">
        <f t="shared" si="5"/>
        <v>Orange</v>
      </c>
      <c r="J87" s="59"/>
      <c r="K87" s="59"/>
      <c r="L87" s="59"/>
      <c r="M87" s="49"/>
      <c r="N87" s="49"/>
    </row>
    <row r="88" spans="1:14" ht="43.5">
      <c r="A88" s="49" t="s">
        <v>132</v>
      </c>
      <c r="B88" s="50">
        <v>61</v>
      </c>
      <c r="C88" s="49" t="s">
        <v>178</v>
      </c>
      <c r="D88" s="49" t="s">
        <v>179</v>
      </c>
      <c r="E88" s="51" t="s">
        <v>222</v>
      </c>
      <c r="F88" s="52">
        <v>3000</v>
      </c>
      <c r="G88" s="53" t="s">
        <v>174</v>
      </c>
      <c r="H88" s="54">
        <f t="shared" si="4"/>
        <v>61</v>
      </c>
      <c r="I88" s="55" t="str">
        <f t="shared" si="5"/>
        <v>Pasadena</v>
      </c>
      <c r="J88" s="59"/>
      <c r="K88" s="59"/>
      <c r="L88" s="59"/>
      <c r="M88" s="49"/>
      <c r="N88" s="49"/>
    </row>
    <row r="89" spans="1:14" ht="43.5">
      <c r="A89" s="49" t="s">
        <v>132</v>
      </c>
      <c r="B89" s="50">
        <v>61</v>
      </c>
      <c r="C89" s="49" t="s">
        <v>178</v>
      </c>
      <c r="D89" s="49" t="s">
        <v>177</v>
      </c>
      <c r="E89" s="51" t="s">
        <v>222</v>
      </c>
      <c r="F89" s="52">
        <v>103581</v>
      </c>
      <c r="G89" s="53" t="s">
        <v>174</v>
      </c>
      <c r="H89" s="54">
        <f t="shared" si="4"/>
        <v>61</v>
      </c>
      <c r="I89" s="55" t="str">
        <f t="shared" si="5"/>
        <v>Pasadena</v>
      </c>
      <c r="J89" s="59"/>
      <c r="K89" s="59"/>
      <c r="L89" s="59"/>
      <c r="M89" s="49"/>
      <c r="N89" s="49"/>
    </row>
    <row r="90" spans="1:14" ht="29.1">
      <c r="A90" s="49" t="s">
        <v>133</v>
      </c>
      <c r="B90" s="50">
        <v>31</v>
      </c>
      <c r="C90" s="49" t="s">
        <v>178</v>
      </c>
      <c r="D90" s="49" t="s">
        <v>179</v>
      </c>
      <c r="E90" s="51" t="s">
        <v>223</v>
      </c>
      <c r="F90" s="52">
        <v>3000</v>
      </c>
      <c r="G90" s="53" t="s">
        <v>174</v>
      </c>
      <c r="H90" s="54">
        <f t="shared" si="4"/>
        <v>31</v>
      </c>
      <c r="I90" s="55" t="str">
        <f t="shared" si="5"/>
        <v>Placer</v>
      </c>
      <c r="J90" s="59"/>
      <c r="K90" s="59"/>
      <c r="L90" s="59"/>
      <c r="M90" s="49"/>
      <c r="N90" s="49"/>
    </row>
    <row r="91" spans="1:14" ht="29.1">
      <c r="A91" s="49" t="s">
        <v>133</v>
      </c>
      <c r="B91" s="50">
        <v>31</v>
      </c>
      <c r="C91" s="49" t="s">
        <v>178</v>
      </c>
      <c r="D91" s="49" t="s">
        <v>177</v>
      </c>
      <c r="E91" s="51" t="s">
        <v>223</v>
      </c>
      <c r="F91" s="52">
        <v>99794</v>
      </c>
      <c r="G91" s="53" t="s">
        <v>174</v>
      </c>
      <c r="H91" s="54">
        <f t="shared" si="4"/>
        <v>31</v>
      </c>
      <c r="I91" s="55" t="str">
        <f t="shared" si="5"/>
        <v>Placer</v>
      </c>
      <c r="J91" s="59"/>
      <c r="K91" s="59"/>
      <c r="L91" s="59"/>
      <c r="M91" s="49"/>
      <c r="N91" s="49"/>
    </row>
    <row r="92" spans="1:14" ht="29.1">
      <c r="A92" s="49" t="s">
        <v>134</v>
      </c>
      <c r="B92" s="50">
        <v>32</v>
      </c>
      <c r="C92" s="49" t="s">
        <v>178</v>
      </c>
      <c r="D92" s="49" t="s">
        <v>179</v>
      </c>
      <c r="E92" s="51" t="s">
        <v>224</v>
      </c>
      <c r="F92" s="52">
        <v>3000</v>
      </c>
      <c r="G92" s="53" t="s">
        <v>174</v>
      </c>
      <c r="H92" s="54">
        <f t="shared" si="4"/>
        <v>32</v>
      </c>
      <c r="I92" s="55" t="str">
        <f t="shared" si="5"/>
        <v>Plumas</v>
      </c>
      <c r="J92" s="59"/>
      <c r="K92" s="59"/>
      <c r="L92" s="59"/>
      <c r="M92" s="49"/>
      <c r="N92" s="49"/>
    </row>
    <row r="93" spans="1:14" ht="29.1">
      <c r="A93" s="49" t="s">
        <v>134</v>
      </c>
      <c r="B93" s="50">
        <v>32</v>
      </c>
      <c r="C93" s="49" t="s">
        <v>178</v>
      </c>
      <c r="D93" s="49" t="s">
        <v>177</v>
      </c>
      <c r="E93" s="51" t="s">
        <v>224</v>
      </c>
      <c r="F93" s="52">
        <v>77011</v>
      </c>
      <c r="G93" s="53" t="s">
        <v>174</v>
      </c>
      <c r="H93" s="54">
        <f t="shared" si="4"/>
        <v>32</v>
      </c>
      <c r="I93" s="55" t="str">
        <f t="shared" si="5"/>
        <v>Plumas</v>
      </c>
      <c r="J93" s="59"/>
      <c r="K93" s="59"/>
      <c r="L93" s="59"/>
      <c r="M93" s="49"/>
      <c r="N93" s="49"/>
    </row>
    <row r="94" spans="1:14" ht="29.1">
      <c r="A94" s="49" t="s">
        <v>135</v>
      </c>
      <c r="B94" s="50">
        <v>33</v>
      </c>
      <c r="C94" s="49" t="s">
        <v>178</v>
      </c>
      <c r="D94" s="49" t="s">
        <v>179</v>
      </c>
      <c r="E94" s="51" t="s">
        <v>225</v>
      </c>
      <c r="F94" s="52">
        <v>13858</v>
      </c>
      <c r="G94" s="53" t="s">
        <v>174</v>
      </c>
      <c r="H94" s="54">
        <f t="shared" si="4"/>
        <v>33</v>
      </c>
      <c r="I94" s="55" t="str">
        <f t="shared" si="5"/>
        <v>Riverside</v>
      </c>
      <c r="J94" s="59"/>
      <c r="K94" s="59"/>
      <c r="L94" s="59"/>
      <c r="M94" s="49"/>
      <c r="N94" s="49"/>
    </row>
    <row r="95" spans="1:14" ht="43.5">
      <c r="A95" s="49" t="s">
        <v>135</v>
      </c>
      <c r="B95" s="50">
        <v>33</v>
      </c>
      <c r="C95" s="49" t="s">
        <v>171</v>
      </c>
      <c r="D95" s="49" t="s">
        <v>172</v>
      </c>
      <c r="E95" s="51" t="s">
        <v>225</v>
      </c>
      <c r="F95" s="52">
        <v>1506477</v>
      </c>
      <c r="G95" s="53" t="s">
        <v>174</v>
      </c>
      <c r="H95" s="54">
        <f t="shared" si="4"/>
        <v>33</v>
      </c>
      <c r="I95" s="55" t="str">
        <f t="shared" si="5"/>
        <v>Riverside</v>
      </c>
      <c r="J95" s="59"/>
      <c r="K95" s="59">
        <v>0</v>
      </c>
      <c r="L95" s="59">
        <v>0</v>
      </c>
      <c r="M95" s="49"/>
      <c r="N95" s="49"/>
    </row>
    <row r="96" spans="1:14" ht="43.5">
      <c r="A96" s="49" t="s">
        <v>135</v>
      </c>
      <c r="B96" s="50">
        <v>33</v>
      </c>
      <c r="C96" s="49" t="s">
        <v>175</v>
      </c>
      <c r="D96" s="49" t="s">
        <v>172</v>
      </c>
      <c r="E96" s="51" t="s">
        <v>226</v>
      </c>
      <c r="F96" s="52">
        <v>512654</v>
      </c>
      <c r="G96" s="53" t="s">
        <v>174</v>
      </c>
      <c r="H96" s="54">
        <f t="shared" si="4"/>
        <v>33</v>
      </c>
      <c r="I96" s="55" t="str">
        <f t="shared" si="5"/>
        <v>Riverside</v>
      </c>
      <c r="J96" s="59"/>
      <c r="K96" s="59"/>
      <c r="L96" s="59"/>
      <c r="M96" s="49"/>
      <c r="N96" s="49"/>
    </row>
    <row r="97" spans="1:14" ht="29.1">
      <c r="A97" s="49" t="s">
        <v>135</v>
      </c>
      <c r="B97" s="50">
        <v>33</v>
      </c>
      <c r="C97" s="49" t="s">
        <v>171</v>
      </c>
      <c r="D97" s="49" t="s">
        <v>177</v>
      </c>
      <c r="E97" s="51" t="s">
        <v>225</v>
      </c>
      <c r="F97" s="52">
        <v>301523</v>
      </c>
      <c r="G97" s="53" t="s">
        <v>174</v>
      </c>
      <c r="H97" s="54">
        <f t="shared" si="4"/>
        <v>33</v>
      </c>
      <c r="I97" s="55" t="str">
        <f t="shared" si="5"/>
        <v>Riverside</v>
      </c>
      <c r="J97" s="59"/>
      <c r="K97" s="59">
        <v>0</v>
      </c>
      <c r="L97" s="59">
        <v>0</v>
      </c>
      <c r="M97" s="49"/>
      <c r="N97" s="49"/>
    </row>
    <row r="98" spans="1:14" ht="29.1">
      <c r="A98" s="49" t="s">
        <v>135</v>
      </c>
      <c r="B98" s="50">
        <v>33</v>
      </c>
      <c r="C98" s="49" t="s">
        <v>178</v>
      </c>
      <c r="D98" s="49" t="s">
        <v>177</v>
      </c>
      <c r="E98" s="51" t="s">
        <v>225</v>
      </c>
      <c r="F98" s="52">
        <v>251807</v>
      </c>
      <c r="G98" s="53" t="s">
        <v>174</v>
      </c>
      <c r="H98" s="54">
        <f t="shared" si="4"/>
        <v>33</v>
      </c>
      <c r="I98" s="55" t="str">
        <f t="shared" si="5"/>
        <v>Riverside</v>
      </c>
      <c r="J98" s="59"/>
      <c r="K98" s="59"/>
      <c r="L98" s="59"/>
      <c r="M98" s="49"/>
      <c r="N98" s="49"/>
    </row>
    <row r="99" spans="1:14" ht="43.5">
      <c r="A99" s="49" t="s">
        <v>136</v>
      </c>
      <c r="B99" s="50">
        <v>34</v>
      </c>
      <c r="C99" s="49" t="s">
        <v>178</v>
      </c>
      <c r="D99" s="49" t="s">
        <v>179</v>
      </c>
      <c r="E99" s="51" t="s">
        <v>227</v>
      </c>
      <c r="F99" s="52">
        <v>14426</v>
      </c>
      <c r="G99" s="53" t="s">
        <v>174</v>
      </c>
      <c r="H99" s="54">
        <f t="shared" si="4"/>
        <v>34</v>
      </c>
      <c r="I99" s="55" t="str">
        <f t="shared" si="5"/>
        <v>Sacramento</v>
      </c>
      <c r="J99" s="59"/>
      <c r="K99" s="59"/>
      <c r="L99" s="59"/>
      <c r="M99" s="49"/>
      <c r="N99" s="49"/>
    </row>
    <row r="100" spans="1:14" ht="43.5">
      <c r="A100" s="49" t="s">
        <v>136</v>
      </c>
      <c r="B100" s="50">
        <v>34</v>
      </c>
      <c r="C100" s="49" t="s">
        <v>171</v>
      </c>
      <c r="D100" s="49" t="s">
        <v>172</v>
      </c>
      <c r="E100" s="51" t="s">
        <v>227</v>
      </c>
      <c r="F100" s="52">
        <v>1621477</v>
      </c>
      <c r="G100" s="53" t="s">
        <v>174</v>
      </c>
      <c r="H100" s="54">
        <f t="shared" si="4"/>
        <v>34</v>
      </c>
      <c r="I100" s="55" t="str">
        <f t="shared" si="5"/>
        <v>Sacramento</v>
      </c>
      <c r="J100" s="59"/>
      <c r="K100" s="59">
        <v>0</v>
      </c>
      <c r="L100" s="59">
        <v>0</v>
      </c>
      <c r="M100" s="49"/>
      <c r="N100" s="49"/>
    </row>
    <row r="101" spans="1:14" ht="43.5">
      <c r="A101" s="49" t="s">
        <v>136</v>
      </c>
      <c r="B101" s="50">
        <v>34</v>
      </c>
      <c r="C101" s="49" t="s">
        <v>175</v>
      </c>
      <c r="D101" s="49" t="s">
        <v>172</v>
      </c>
      <c r="E101" s="51" t="s">
        <v>228</v>
      </c>
      <c r="F101" s="52">
        <v>664016</v>
      </c>
      <c r="G101" s="53" t="s">
        <v>174</v>
      </c>
      <c r="H101" s="54">
        <f t="shared" si="4"/>
        <v>34</v>
      </c>
      <c r="I101" s="55" t="str">
        <f t="shared" si="5"/>
        <v>Sacramento</v>
      </c>
      <c r="J101" s="59"/>
      <c r="K101" s="59"/>
      <c r="L101" s="59"/>
      <c r="M101" s="49"/>
      <c r="N101" s="49"/>
    </row>
    <row r="102" spans="1:14" ht="43.5">
      <c r="A102" s="49" t="s">
        <v>136</v>
      </c>
      <c r="B102" s="50">
        <v>34</v>
      </c>
      <c r="C102" s="49" t="s">
        <v>171</v>
      </c>
      <c r="D102" s="49" t="s">
        <v>177</v>
      </c>
      <c r="E102" s="51" t="s">
        <v>227</v>
      </c>
      <c r="F102" s="52">
        <v>301523</v>
      </c>
      <c r="G102" s="53" t="s">
        <v>174</v>
      </c>
      <c r="H102" s="54">
        <f t="shared" ref="H102:H133" si="6">+B102</f>
        <v>34</v>
      </c>
      <c r="I102" s="55" t="str">
        <f t="shared" ref="I102:I133" si="7">+A102</f>
        <v>Sacramento</v>
      </c>
      <c r="J102" s="59"/>
      <c r="K102" s="59">
        <v>0</v>
      </c>
      <c r="L102" s="59">
        <v>0</v>
      </c>
      <c r="M102" s="49"/>
      <c r="N102" s="49"/>
    </row>
    <row r="103" spans="1:14" ht="43.5">
      <c r="A103" s="49" t="s">
        <v>136</v>
      </c>
      <c r="B103" s="50">
        <v>34</v>
      </c>
      <c r="C103" s="49" t="s">
        <v>178</v>
      </c>
      <c r="D103" s="49" t="s">
        <v>177</v>
      </c>
      <c r="E103" s="51" t="s">
        <v>227</v>
      </c>
      <c r="F103" s="52">
        <v>185156</v>
      </c>
      <c r="G103" s="53" t="s">
        <v>174</v>
      </c>
      <c r="H103" s="54">
        <f t="shared" si="6"/>
        <v>34</v>
      </c>
      <c r="I103" s="55" t="str">
        <f t="shared" si="7"/>
        <v>Sacramento</v>
      </c>
      <c r="J103" s="59"/>
      <c r="K103" s="59"/>
      <c r="L103" s="59"/>
      <c r="M103" s="49"/>
      <c r="N103" s="49"/>
    </row>
    <row r="104" spans="1:14" ht="43.5">
      <c r="A104" s="49" t="s">
        <v>137</v>
      </c>
      <c r="B104" s="50">
        <v>35</v>
      </c>
      <c r="C104" s="49" t="s">
        <v>178</v>
      </c>
      <c r="D104" s="49" t="s">
        <v>179</v>
      </c>
      <c r="E104" s="51" t="s">
        <v>229</v>
      </c>
      <c r="F104" s="52">
        <v>3000</v>
      </c>
      <c r="G104" s="53" t="s">
        <v>174</v>
      </c>
      <c r="H104" s="54">
        <f t="shared" si="6"/>
        <v>35</v>
      </c>
      <c r="I104" s="55" t="str">
        <f t="shared" si="7"/>
        <v>San Benito</v>
      </c>
      <c r="J104" s="59"/>
      <c r="K104" s="59"/>
      <c r="L104" s="59"/>
      <c r="M104" s="49"/>
      <c r="N104" s="49"/>
    </row>
    <row r="105" spans="1:14" ht="43.5">
      <c r="A105" s="49" t="s">
        <v>137</v>
      </c>
      <c r="B105" s="50">
        <v>35</v>
      </c>
      <c r="C105" s="49" t="s">
        <v>178</v>
      </c>
      <c r="D105" s="49" t="s">
        <v>177</v>
      </c>
      <c r="E105" s="51" t="s">
        <v>229</v>
      </c>
      <c r="F105" s="52">
        <v>102040</v>
      </c>
      <c r="G105" s="53" t="s">
        <v>174</v>
      </c>
      <c r="H105" s="54">
        <f t="shared" si="6"/>
        <v>35</v>
      </c>
      <c r="I105" s="55" t="str">
        <f t="shared" si="7"/>
        <v>San Benito</v>
      </c>
      <c r="J105" s="59"/>
      <c r="K105" s="59"/>
      <c r="L105" s="59"/>
      <c r="M105" s="49"/>
      <c r="N105" s="49"/>
    </row>
    <row r="106" spans="1:14" ht="57.95">
      <c r="A106" s="49" t="s">
        <v>138</v>
      </c>
      <c r="B106" s="50">
        <v>36</v>
      </c>
      <c r="C106" s="49" t="s">
        <v>178</v>
      </c>
      <c r="D106" s="49" t="s">
        <v>179</v>
      </c>
      <c r="E106" s="51" t="s">
        <v>230</v>
      </c>
      <c r="F106" s="52">
        <v>22567</v>
      </c>
      <c r="G106" s="53" t="s">
        <v>174</v>
      </c>
      <c r="H106" s="54">
        <f t="shared" si="6"/>
        <v>36</v>
      </c>
      <c r="I106" s="55" t="str">
        <f t="shared" si="7"/>
        <v>San Bernardino</v>
      </c>
      <c r="J106" s="59"/>
      <c r="K106" s="59"/>
      <c r="L106" s="59"/>
      <c r="M106" s="49"/>
      <c r="N106" s="49"/>
    </row>
    <row r="107" spans="1:14" ht="57.95">
      <c r="A107" s="49" t="s">
        <v>138</v>
      </c>
      <c r="B107" s="50">
        <v>36</v>
      </c>
      <c r="C107" s="49" t="s">
        <v>171</v>
      </c>
      <c r="D107" s="49" t="s">
        <v>172</v>
      </c>
      <c r="E107" s="51" t="s">
        <v>230</v>
      </c>
      <c r="F107" s="52">
        <v>2260120</v>
      </c>
      <c r="G107" s="53" t="s">
        <v>174</v>
      </c>
      <c r="H107" s="54">
        <f t="shared" si="6"/>
        <v>36</v>
      </c>
      <c r="I107" s="55" t="str">
        <f t="shared" si="7"/>
        <v>San Bernardino</v>
      </c>
      <c r="J107" s="59"/>
      <c r="K107" s="59">
        <v>0</v>
      </c>
      <c r="L107" s="59">
        <v>0</v>
      </c>
      <c r="M107" s="49"/>
      <c r="N107" s="49"/>
    </row>
    <row r="108" spans="1:14" ht="57.95">
      <c r="A108" s="49" t="s">
        <v>138</v>
      </c>
      <c r="B108" s="50">
        <v>36</v>
      </c>
      <c r="C108" s="49" t="s">
        <v>175</v>
      </c>
      <c r="D108" s="49" t="s">
        <v>172</v>
      </c>
      <c r="E108" s="51" t="s">
        <v>231</v>
      </c>
      <c r="F108" s="52">
        <v>980310</v>
      </c>
      <c r="G108" s="53" t="s">
        <v>174</v>
      </c>
      <c r="H108" s="54">
        <f t="shared" si="6"/>
        <v>36</v>
      </c>
      <c r="I108" s="55" t="str">
        <f t="shared" si="7"/>
        <v>San Bernardino</v>
      </c>
      <c r="J108" s="59"/>
      <c r="K108" s="59"/>
      <c r="L108" s="59"/>
      <c r="M108" s="49"/>
      <c r="N108" s="49"/>
    </row>
    <row r="109" spans="1:14" ht="57.95">
      <c r="A109" s="49" t="s">
        <v>138</v>
      </c>
      <c r="B109" s="50">
        <v>36</v>
      </c>
      <c r="C109" s="49" t="s">
        <v>171</v>
      </c>
      <c r="D109" s="49" t="s">
        <v>177</v>
      </c>
      <c r="E109" s="51" t="s">
        <v>230</v>
      </c>
      <c r="F109" s="52">
        <v>451880</v>
      </c>
      <c r="G109" s="53" t="s">
        <v>174</v>
      </c>
      <c r="H109" s="54">
        <f t="shared" si="6"/>
        <v>36</v>
      </c>
      <c r="I109" s="55" t="str">
        <f t="shared" si="7"/>
        <v>San Bernardino</v>
      </c>
      <c r="J109" s="59"/>
      <c r="K109" s="59">
        <v>0</v>
      </c>
      <c r="L109" s="59">
        <v>0</v>
      </c>
      <c r="M109" s="49"/>
      <c r="N109" s="49"/>
    </row>
    <row r="110" spans="1:14" ht="57.95">
      <c r="A110" s="49" t="s">
        <v>138</v>
      </c>
      <c r="B110" s="50">
        <v>36</v>
      </c>
      <c r="C110" s="49" t="s">
        <v>178</v>
      </c>
      <c r="D110" s="49" t="s">
        <v>177</v>
      </c>
      <c r="E110" s="51" t="s">
        <v>230</v>
      </c>
      <c r="F110" s="52">
        <v>490152</v>
      </c>
      <c r="G110" s="53" t="s">
        <v>174</v>
      </c>
      <c r="H110" s="54">
        <f t="shared" si="6"/>
        <v>36</v>
      </c>
      <c r="I110" s="55" t="str">
        <f t="shared" si="7"/>
        <v>San Bernardino</v>
      </c>
      <c r="J110" s="59"/>
      <c r="K110" s="59"/>
      <c r="L110" s="59"/>
      <c r="M110" s="49"/>
      <c r="N110" s="49"/>
    </row>
    <row r="111" spans="1:14" ht="43.5">
      <c r="A111" s="49" t="s">
        <v>139</v>
      </c>
      <c r="B111" s="50">
        <v>37</v>
      </c>
      <c r="C111" s="49" t="s">
        <v>178</v>
      </c>
      <c r="D111" s="49" t="s">
        <v>179</v>
      </c>
      <c r="E111" s="51" t="s">
        <v>232</v>
      </c>
      <c r="F111" s="52">
        <v>23324</v>
      </c>
      <c r="G111" s="53" t="s">
        <v>174</v>
      </c>
      <c r="H111" s="54">
        <f t="shared" si="6"/>
        <v>37</v>
      </c>
      <c r="I111" s="55" t="str">
        <f t="shared" si="7"/>
        <v>San Diego</v>
      </c>
      <c r="J111" s="59"/>
      <c r="K111" s="59"/>
      <c r="L111" s="59"/>
      <c r="M111" s="49"/>
      <c r="N111" s="49"/>
    </row>
    <row r="112" spans="1:14" ht="43.5">
      <c r="A112" s="49" t="s">
        <v>139</v>
      </c>
      <c r="B112" s="50">
        <v>37</v>
      </c>
      <c r="C112" s="49" t="s">
        <v>171</v>
      </c>
      <c r="D112" s="49" t="s">
        <v>172</v>
      </c>
      <c r="E112" s="51" t="s">
        <v>232</v>
      </c>
      <c r="F112" s="52">
        <v>1506477</v>
      </c>
      <c r="G112" s="53" t="s">
        <v>174</v>
      </c>
      <c r="H112" s="54">
        <f t="shared" si="6"/>
        <v>37</v>
      </c>
      <c r="I112" s="55" t="str">
        <f t="shared" si="7"/>
        <v>San Diego</v>
      </c>
      <c r="J112" s="59"/>
      <c r="K112" s="59">
        <v>0</v>
      </c>
      <c r="L112" s="59">
        <v>0</v>
      </c>
      <c r="M112" s="49"/>
      <c r="N112" s="49"/>
    </row>
    <row r="113" spans="1:14" ht="43.5">
      <c r="A113" s="49" t="s">
        <v>139</v>
      </c>
      <c r="B113" s="50">
        <v>37</v>
      </c>
      <c r="C113" s="49" t="s">
        <v>175</v>
      </c>
      <c r="D113" s="49" t="s">
        <v>172</v>
      </c>
      <c r="E113" s="51" t="s">
        <v>233</v>
      </c>
      <c r="F113" s="52">
        <v>484310</v>
      </c>
      <c r="G113" s="53" t="s">
        <v>174</v>
      </c>
      <c r="H113" s="54">
        <f t="shared" si="6"/>
        <v>37</v>
      </c>
      <c r="I113" s="55" t="str">
        <f t="shared" si="7"/>
        <v>San Diego</v>
      </c>
      <c r="J113" s="59"/>
      <c r="K113" s="59"/>
      <c r="L113" s="59"/>
      <c r="M113" s="49"/>
      <c r="N113" s="49"/>
    </row>
    <row r="114" spans="1:14" ht="43.5">
      <c r="A114" s="49" t="s">
        <v>139</v>
      </c>
      <c r="B114" s="50">
        <v>37</v>
      </c>
      <c r="C114" s="49" t="s">
        <v>171</v>
      </c>
      <c r="D114" s="49" t="s">
        <v>177</v>
      </c>
      <c r="E114" s="51" t="s">
        <v>232</v>
      </c>
      <c r="F114" s="52">
        <v>301523</v>
      </c>
      <c r="G114" s="53" t="s">
        <v>174</v>
      </c>
      <c r="H114" s="54">
        <f t="shared" si="6"/>
        <v>37</v>
      </c>
      <c r="I114" s="55" t="str">
        <f t="shared" si="7"/>
        <v>San Diego</v>
      </c>
      <c r="J114" s="59"/>
      <c r="K114" s="59">
        <v>0</v>
      </c>
      <c r="L114" s="59">
        <v>0</v>
      </c>
      <c r="M114" s="49"/>
      <c r="N114" s="49"/>
    </row>
    <row r="115" spans="1:14" ht="43.5">
      <c r="A115" s="49" t="s">
        <v>139</v>
      </c>
      <c r="B115" s="50">
        <v>37</v>
      </c>
      <c r="C115" s="49" t="s">
        <v>178</v>
      </c>
      <c r="D115" s="49" t="s">
        <v>177</v>
      </c>
      <c r="E115" s="51" t="s">
        <v>232</v>
      </c>
      <c r="F115" s="52">
        <v>297167</v>
      </c>
      <c r="G115" s="53" t="s">
        <v>174</v>
      </c>
      <c r="H115" s="54">
        <f t="shared" si="6"/>
        <v>37</v>
      </c>
      <c r="I115" s="55" t="str">
        <f t="shared" si="7"/>
        <v>San Diego</v>
      </c>
      <c r="J115" s="59"/>
      <c r="K115" s="59"/>
      <c r="L115" s="59"/>
      <c r="M115" s="49"/>
      <c r="N115" s="49"/>
    </row>
    <row r="116" spans="1:14" ht="57.95">
      <c r="A116" s="49" t="s">
        <v>140</v>
      </c>
      <c r="B116" s="50">
        <v>38</v>
      </c>
      <c r="C116" s="49" t="s">
        <v>178</v>
      </c>
      <c r="D116" s="49" t="s">
        <v>179</v>
      </c>
      <c r="E116" s="51" t="s">
        <v>234</v>
      </c>
      <c r="F116" s="52">
        <v>5023</v>
      </c>
      <c r="G116" s="53" t="s">
        <v>174</v>
      </c>
      <c r="H116" s="54">
        <f t="shared" si="6"/>
        <v>38</v>
      </c>
      <c r="I116" s="55" t="str">
        <f t="shared" si="7"/>
        <v>San Francisco</v>
      </c>
      <c r="J116" s="59"/>
      <c r="K116" s="59"/>
      <c r="L116" s="59"/>
      <c r="M116" s="49"/>
      <c r="N116" s="49"/>
    </row>
    <row r="117" spans="1:14" ht="57.95">
      <c r="A117" s="49" t="s">
        <v>140</v>
      </c>
      <c r="B117" s="50">
        <v>38</v>
      </c>
      <c r="C117" s="49" t="s">
        <v>171</v>
      </c>
      <c r="D117" s="49" t="s">
        <v>172</v>
      </c>
      <c r="E117" s="51" t="s">
        <v>234</v>
      </c>
      <c r="F117" s="52">
        <v>753373</v>
      </c>
      <c r="G117" s="53" t="s">
        <v>174</v>
      </c>
      <c r="H117" s="54">
        <f t="shared" si="6"/>
        <v>38</v>
      </c>
      <c r="I117" s="55" t="str">
        <f t="shared" si="7"/>
        <v>San Francisco</v>
      </c>
      <c r="J117" s="59"/>
      <c r="K117" s="59">
        <v>0</v>
      </c>
      <c r="L117" s="59">
        <v>0</v>
      </c>
      <c r="M117" s="49"/>
      <c r="N117" s="49"/>
    </row>
    <row r="118" spans="1:14" ht="57.95">
      <c r="A118" s="49" t="s">
        <v>140</v>
      </c>
      <c r="B118" s="50">
        <v>38</v>
      </c>
      <c r="C118" s="49" t="s">
        <v>175</v>
      </c>
      <c r="D118" s="49" t="s">
        <v>172</v>
      </c>
      <c r="E118" s="51" t="s">
        <v>235</v>
      </c>
      <c r="F118" s="52">
        <v>459560</v>
      </c>
      <c r="G118" s="53" t="s">
        <v>174</v>
      </c>
      <c r="H118" s="54">
        <f t="shared" si="6"/>
        <v>38</v>
      </c>
      <c r="I118" s="55" t="str">
        <f t="shared" si="7"/>
        <v>San Francisco</v>
      </c>
      <c r="J118" s="59"/>
      <c r="K118" s="59"/>
      <c r="L118" s="59"/>
      <c r="M118" s="49"/>
      <c r="N118" s="49"/>
    </row>
    <row r="119" spans="1:14" ht="57.95">
      <c r="A119" s="49" t="s">
        <v>140</v>
      </c>
      <c r="B119" s="50">
        <v>38</v>
      </c>
      <c r="C119" s="49" t="s">
        <v>171</v>
      </c>
      <c r="D119" s="49" t="s">
        <v>177</v>
      </c>
      <c r="E119" s="51" t="s">
        <v>234</v>
      </c>
      <c r="F119" s="52">
        <v>150627</v>
      </c>
      <c r="G119" s="53" t="s">
        <v>174</v>
      </c>
      <c r="H119" s="54">
        <f t="shared" si="6"/>
        <v>38</v>
      </c>
      <c r="I119" s="55" t="str">
        <f t="shared" si="7"/>
        <v>San Francisco</v>
      </c>
      <c r="J119" s="59"/>
      <c r="K119" s="59">
        <v>0</v>
      </c>
      <c r="L119" s="59">
        <v>0</v>
      </c>
      <c r="M119" s="49"/>
      <c r="N119" s="49"/>
    </row>
    <row r="120" spans="1:14" ht="57.95">
      <c r="A120" s="49" t="s">
        <v>140</v>
      </c>
      <c r="B120" s="50">
        <v>38</v>
      </c>
      <c r="C120" s="49" t="s">
        <v>178</v>
      </c>
      <c r="D120" s="49" t="s">
        <v>177</v>
      </c>
      <c r="E120" s="51" t="s">
        <v>234</v>
      </c>
      <c r="F120" s="52">
        <v>139938</v>
      </c>
      <c r="G120" s="53" t="s">
        <v>174</v>
      </c>
      <c r="H120" s="54">
        <f t="shared" si="6"/>
        <v>38</v>
      </c>
      <c r="I120" s="55" t="str">
        <f t="shared" si="7"/>
        <v>San Francisco</v>
      </c>
      <c r="J120" s="59"/>
      <c r="K120" s="59"/>
      <c r="L120" s="59"/>
      <c r="M120" s="49"/>
      <c r="N120" s="49"/>
    </row>
    <row r="121" spans="1:14" ht="43.5">
      <c r="A121" s="49" t="s">
        <v>141</v>
      </c>
      <c r="B121" s="50">
        <v>39</v>
      </c>
      <c r="C121" s="49" t="s">
        <v>178</v>
      </c>
      <c r="D121" s="49" t="s">
        <v>179</v>
      </c>
      <c r="E121" s="51" t="s">
        <v>236</v>
      </c>
      <c r="F121" s="52">
        <v>6214</v>
      </c>
      <c r="G121" s="53" t="s">
        <v>174</v>
      </c>
      <c r="H121" s="54">
        <f t="shared" si="6"/>
        <v>39</v>
      </c>
      <c r="I121" s="55" t="str">
        <f t="shared" si="7"/>
        <v>San Joaquin</v>
      </c>
      <c r="J121" s="59"/>
      <c r="K121" s="59"/>
      <c r="L121" s="59"/>
      <c r="M121" s="49"/>
      <c r="N121" s="49"/>
    </row>
    <row r="122" spans="1:14" ht="43.5">
      <c r="A122" s="49" t="s">
        <v>141</v>
      </c>
      <c r="B122" s="50">
        <v>39</v>
      </c>
      <c r="C122" s="49" t="s">
        <v>171</v>
      </c>
      <c r="D122" s="49" t="s">
        <v>172</v>
      </c>
      <c r="E122" s="51" t="s">
        <v>236</v>
      </c>
      <c r="F122" s="52">
        <v>753373</v>
      </c>
      <c r="G122" s="53" t="s">
        <v>174</v>
      </c>
      <c r="H122" s="54">
        <f t="shared" si="6"/>
        <v>39</v>
      </c>
      <c r="I122" s="55" t="str">
        <f t="shared" si="7"/>
        <v>San Joaquin</v>
      </c>
      <c r="J122" s="59"/>
      <c r="K122" s="59">
        <v>0</v>
      </c>
      <c r="L122" s="59">
        <v>0</v>
      </c>
      <c r="M122" s="49"/>
      <c r="N122" s="49"/>
    </row>
    <row r="123" spans="1:14" ht="43.5">
      <c r="A123" s="49" t="s">
        <v>141</v>
      </c>
      <c r="B123" s="50">
        <v>39</v>
      </c>
      <c r="C123" s="49" t="s">
        <v>175</v>
      </c>
      <c r="D123" s="49" t="s">
        <v>172</v>
      </c>
      <c r="E123" s="51" t="s">
        <v>237</v>
      </c>
      <c r="F123" s="52">
        <v>548754</v>
      </c>
      <c r="G123" s="53" t="s">
        <v>174</v>
      </c>
      <c r="H123" s="54">
        <f t="shared" si="6"/>
        <v>39</v>
      </c>
      <c r="I123" s="55" t="str">
        <f t="shared" si="7"/>
        <v>San Joaquin</v>
      </c>
      <c r="J123" s="59"/>
      <c r="K123" s="59"/>
      <c r="L123" s="59"/>
      <c r="M123" s="49"/>
      <c r="N123" s="49"/>
    </row>
    <row r="124" spans="1:14" ht="43.5">
      <c r="A124" s="49" t="s">
        <v>141</v>
      </c>
      <c r="B124" s="50">
        <v>39</v>
      </c>
      <c r="C124" s="49" t="s">
        <v>171</v>
      </c>
      <c r="D124" s="49" t="s">
        <v>177</v>
      </c>
      <c r="E124" s="51" t="s">
        <v>236</v>
      </c>
      <c r="F124" s="52">
        <v>150627</v>
      </c>
      <c r="G124" s="53" t="s">
        <v>174</v>
      </c>
      <c r="H124" s="54">
        <f t="shared" si="6"/>
        <v>39</v>
      </c>
      <c r="I124" s="55" t="str">
        <f t="shared" si="7"/>
        <v>San Joaquin</v>
      </c>
      <c r="J124" s="59"/>
      <c r="K124" s="59">
        <v>0</v>
      </c>
      <c r="L124" s="59">
        <v>0</v>
      </c>
      <c r="M124" s="49"/>
      <c r="N124" s="49"/>
    </row>
    <row r="125" spans="1:14" ht="43.5">
      <c r="A125" s="49" t="s">
        <v>141</v>
      </c>
      <c r="B125" s="50">
        <v>39</v>
      </c>
      <c r="C125" s="49" t="s">
        <v>178</v>
      </c>
      <c r="D125" s="49" t="s">
        <v>177</v>
      </c>
      <c r="E125" s="51" t="s">
        <v>236</v>
      </c>
      <c r="F125" s="52">
        <v>153848</v>
      </c>
      <c r="G125" s="53" t="s">
        <v>174</v>
      </c>
      <c r="H125" s="54">
        <f t="shared" si="6"/>
        <v>39</v>
      </c>
      <c r="I125" s="55" t="str">
        <f t="shared" si="7"/>
        <v>San Joaquin</v>
      </c>
      <c r="J125" s="59"/>
      <c r="K125" s="59"/>
      <c r="L125" s="59"/>
      <c r="M125" s="49"/>
      <c r="N125" s="49"/>
    </row>
    <row r="126" spans="1:14" ht="43.5">
      <c r="A126" s="49" t="s">
        <v>142</v>
      </c>
      <c r="B126" s="50">
        <v>40</v>
      </c>
      <c r="C126" s="49" t="s">
        <v>178</v>
      </c>
      <c r="D126" s="49" t="s">
        <v>179</v>
      </c>
      <c r="E126" s="51" t="s">
        <v>238</v>
      </c>
      <c r="F126" s="52">
        <v>3000</v>
      </c>
      <c r="G126" s="53" t="s">
        <v>174</v>
      </c>
      <c r="H126" s="54">
        <f t="shared" si="6"/>
        <v>40</v>
      </c>
      <c r="I126" s="55" t="str">
        <f t="shared" si="7"/>
        <v>San Luis Obispo</v>
      </c>
      <c r="J126" s="59"/>
      <c r="K126" s="59"/>
      <c r="L126" s="59"/>
      <c r="M126" s="49"/>
      <c r="N126" s="49"/>
    </row>
    <row r="127" spans="1:14" ht="43.5">
      <c r="A127" s="49" t="s">
        <v>142</v>
      </c>
      <c r="B127" s="50">
        <v>40</v>
      </c>
      <c r="C127" s="49" t="s">
        <v>178</v>
      </c>
      <c r="D127" s="49" t="s">
        <v>177</v>
      </c>
      <c r="E127" s="51" t="s">
        <v>238</v>
      </c>
      <c r="F127" s="52">
        <v>122194</v>
      </c>
      <c r="G127" s="53" t="s">
        <v>174</v>
      </c>
      <c r="H127" s="54">
        <f t="shared" si="6"/>
        <v>40</v>
      </c>
      <c r="I127" s="55" t="str">
        <f t="shared" si="7"/>
        <v>San Luis Obispo</v>
      </c>
      <c r="J127" s="59"/>
      <c r="K127" s="59"/>
      <c r="L127" s="59"/>
      <c r="M127" s="49"/>
      <c r="N127" s="49"/>
    </row>
    <row r="128" spans="1:14" ht="43.5">
      <c r="A128" s="49" t="s">
        <v>143</v>
      </c>
      <c r="B128" s="50">
        <v>41</v>
      </c>
      <c r="C128" s="49" t="s">
        <v>178</v>
      </c>
      <c r="D128" s="49" t="s">
        <v>179</v>
      </c>
      <c r="E128" s="51" t="s">
        <v>239</v>
      </c>
      <c r="F128" s="52">
        <v>4327</v>
      </c>
      <c r="G128" s="53" t="s">
        <v>174</v>
      </c>
      <c r="H128" s="54">
        <f t="shared" si="6"/>
        <v>41</v>
      </c>
      <c r="I128" s="55" t="str">
        <f t="shared" si="7"/>
        <v>San Mateo</v>
      </c>
      <c r="J128" s="59"/>
      <c r="K128" s="59"/>
      <c r="L128" s="59"/>
      <c r="M128" s="49"/>
      <c r="N128" s="49"/>
    </row>
    <row r="129" spans="1:14" ht="43.5">
      <c r="A129" s="49" t="s">
        <v>143</v>
      </c>
      <c r="B129" s="50">
        <v>41</v>
      </c>
      <c r="C129" s="49" t="s">
        <v>178</v>
      </c>
      <c r="D129" s="49" t="s">
        <v>177</v>
      </c>
      <c r="E129" s="51" t="s">
        <v>239</v>
      </c>
      <c r="F129" s="52">
        <v>168763</v>
      </c>
      <c r="G129" s="53" t="s">
        <v>174</v>
      </c>
      <c r="H129" s="54">
        <f t="shared" si="6"/>
        <v>41</v>
      </c>
      <c r="I129" s="55" t="str">
        <f t="shared" si="7"/>
        <v>San Mateo</v>
      </c>
      <c r="J129" s="59"/>
      <c r="K129" s="59"/>
      <c r="L129" s="59"/>
      <c r="M129" s="49"/>
      <c r="N129" s="49"/>
    </row>
    <row r="130" spans="1:14" ht="43.5">
      <c r="A130" s="49" t="s">
        <v>144</v>
      </c>
      <c r="B130" s="50">
        <v>42</v>
      </c>
      <c r="C130" s="49" t="s">
        <v>178</v>
      </c>
      <c r="D130" s="49" t="s">
        <v>179</v>
      </c>
      <c r="E130" s="51" t="s">
        <v>240</v>
      </c>
      <c r="F130" s="52">
        <v>3000</v>
      </c>
      <c r="G130" s="53" t="s">
        <v>174</v>
      </c>
      <c r="H130" s="54">
        <f t="shared" si="6"/>
        <v>42</v>
      </c>
      <c r="I130" s="55" t="str">
        <f t="shared" si="7"/>
        <v>Santa Barbara</v>
      </c>
      <c r="J130" s="59"/>
      <c r="K130" s="59"/>
      <c r="L130" s="59"/>
      <c r="M130" s="49"/>
      <c r="N130" s="49"/>
    </row>
    <row r="131" spans="1:14" ht="43.5">
      <c r="A131" s="49" t="s">
        <v>144</v>
      </c>
      <c r="B131" s="50">
        <v>42</v>
      </c>
      <c r="C131" s="49" t="s">
        <v>178</v>
      </c>
      <c r="D131" s="49" t="s">
        <v>177</v>
      </c>
      <c r="E131" s="51" t="s">
        <v>240</v>
      </c>
      <c r="F131" s="52">
        <v>166290</v>
      </c>
      <c r="G131" s="53" t="s">
        <v>174</v>
      </c>
      <c r="H131" s="54">
        <f t="shared" si="6"/>
        <v>42</v>
      </c>
      <c r="I131" s="55" t="str">
        <f t="shared" si="7"/>
        <v>Santa Barbara</v>
      </c>
      <c r="J131" s="59"/>
      <c r="K131" s="59"/>
      <c r="L131" s="59"/>
      <c r="M131" s="49"/>
      <c r="N131" s="49"/>
    </row>
    <row r="132" spans="1:14" ht="43.5">
      <c r="A132" s="49" t="s">
        <v>145</v>
      </c>
      <c r="B132" s="50">
        <v>43</v>
      </c>
      <c r="C132" s="49" t="s">
        <v>178</v>
      </c>
      <c r="D132" s="49" t="s">
        <v>179</v>
      </c>
      <c r="E132" s="51" t="s">
        <v>241</v>
      </c>
      <c r="F132" s="52">
        <v>11697</v>
      </c>
      <c r="G132" s="53" t="s">
        <v>174</v>
      </c>
      <c r="H132" s="54">
        <f t="shared" si="6"/>
        <v>43</v>
      </c>
      <c r="I132" s="55" t="str">
        <f t="shared" si="7"/>
        <v>Santa Clara</v>
      </c>
      <c r="J132" s="59"/>
      <c r="K132" s="59"/>
      <c r="L132" s="59"/>
      <c r="M132" s="49"/>
      <c r="N132" s="49"/>
    </row>
    <row r="133" spans="1:14" ht="43.5">
      <c r="A133" s="49" t="s">
        <v>145</v>
      </c>
      <c r="B133" s="50">
        <v>43</v>
      </c>
      <c r="C133" s="49" t="s">
        <v>171</v>
      </c>
      <c r="D133" s="49" t="s">
        <v>172</v>
      </c>
      <c r="E133" s="51" t="s">
        <v>241</v>
      </c>
      <c r="F133" s="52">
        <v>753373</v>
      </c>
      <c r="G133" s="53" t="s">
        <v>174</v>
      </c>
      <c r="H133" s="54">
        <f t="shared" si="6"/>
        <v>43</v>
      </c>
      <c r="I133" s="55" t="str">
        <f t="shared" si="7"/>
        <v>Santa Clara</v>
      </c>
      <c r="J133" s="59"/>
      <c r="K133" s="59">
        <v>0</v>
      </c>
      <c r="L133" s="59">
        <v>0</v>
      </c>
      <c r="M133" s="49"/>
      <c r="N133" s="49"/>
    </row>
    <row r="134" spans="1:14" ht="43.5">
      <c r="A134" s="49" t="s">
        <v>145</v>
      </c>
      <c r="B134" s="50">
        <v>43</v>
      </c>
      <c r="C134" s="49" t="s">
        <v>175</v>
      </c>
      <c r="D134" s="49" t="s">
        <v>172</v>
      </c>
      <c r="E134" s="51" t="s">
        <v>242</v>
      </c>
      <c r="F134" s="52">
        <v>409828</v>
      </c>
      <c r="G134" s="53" t="s">
        <v>174</v>
      </c>
      <c r="H134" s="54">
        <f t="shared" ref="H134:H166" si="8">+B134</f>
        <v>43</v>
      </c>
      <c r="I134" s="55" t="str">
        <f t="shared" ref="I134:I166" si="9">+A134</f>
        <v>Santa Clara</v>
      </c>
      <c r="J134" s="59"/>
      <c r="K134" s="59"/>
      <c r="L134" s="59"/>
      <c r="M134" s="49"/>
      <c r="N134" s="49"/>
    </row>
    <row r="135" spans="1:14" ht="43.5">
      <c r="A135" s="49" t="s">
        <v>145</v>
      </c>
      <c r="B135" s="50">
        <v>43</v>
      </c>
      <c r="C135" s="49" t="s">
        <v>171</v>
      </c>
      <c r="D135" s="49" t="s">
        <v>177</v>
      </c>
      <c r="E135" s="51" t="s">
        <v>241</v>
      </c>
      <c r="F135" s="52">
        <v>150627</v>
      </c>
      <c r="G135" s="53" t="s">
        <v>174</v>
      </c>
      <c r="H135" s="54">
        <f t="shared" si="8"/>
        <v>43</v>
      </c>
      <c r="I135" s="55" t="str">
        <f t="shared" si="9"/>
        <v>Santa Clara</v>
      </c>
      <c r="J135" s="59"/>
      <c r="K135" s="59">
        <v>0</v>
      </c>
      <c r="L135" s="59">
        <v>0</v>
      </c>
      <c r="M135" s="49"/>
      <c r="N135" s="49"/>
    </row>
    <row r="136" spans="1:14" ht="43.5">
      <c r="A136" s="49" t="s">
        <v>145</v>
      </c>
      <c r="B136" s="50">
        <v>43</v>
      </c>
      <c r="C136" s="49" t="s">
        <v>178</v>
      </c>
      <c r="D136" s="49" t="s">
        <v>177</v>
      </c>
      <c r="E136" s="51" t="s">
        <v>241</v>
      </c>
      <c r="F136" s="52">
        <v>209412</v>
      </c>
      <c r="G136" s="53" t="s">
        <v>174</v>
      </c>
      <c r="H136" s="54">
        <f t="shared" si="8"/>
        <v>43</v>
      </c>
      <c r="I136" s="55" t="str">
        <f t="shared" si="9"/>
        <v>Santa Clara</v>
      </c>
      <c r="J136" s="59"/>
      <c r="K136" s="59"/>
      <c r="L136" s="59"/>
      <c r="M136" s="49"/>
      <c r="N136" s="49"/>
    </row>
    <row r="137" spans="1:14" ht="43.5">
      <c r="A137" s="49" t="s">
        <v>146</v>
      </c>
      <c r="B137" s="50">
        <v>44</v>
      </c>
      <c r="C137" s="49" t="s">
        <v>178</v>
      </c>
      <c r="D137" s="49" t="s">
        <v>179</v>
      </c>
      <c r="E137" s="51" t="s">
        <v>243</v>
      </c>
      <c r="F137" s="52">
        <v>3000</v>
      </c>
      <c r="G137" s="53" t="s">
        <v>174</v>
      </c>
      <c r="H137" s="54">
        <f t="shared" si="8"/>
        <v>44</v>
      </c>
      <c r="I137" s="55" t="str">
        <f t="shared" si="9"/>
        <v>Santa Cruz</v>
      </c>
      <c r="J137" s="59"/>
      <c r="K137" s="59"/>
      <c r="L137" s="59"/>
      <c r="M137" s="49"/>
      <c r="N137" s="49"/>
    </row>
    <row r="138" spans="1:14" ht="43.5">
      <c r="A138" s="49" t="s">
        <v>146</v>
      </c>
      <c r="B138" s="50">
        <v>44</v>
      </c>
      <c r="C138" s="49" t="s">
        <v>178</v>
      </c>
      <c r="D138" s="49" t="s">
        <v>177</v>
      </c>
      <c r="E138" s="51" t="s">
        <v>243</v>
      </c>
      <c r="F138" s="52">
        <v>124325</v>
      </c>
      <c r="G138" s="53" t="s">
        <v>174</v>
      </c>
      <c r="H138" s="54">
        <f t="shared" si="8"/>
        <v>44</v>
      </c>
      <c r="I138" s="55" t="str">
        <f t="shared" si="9"/>
        <v>Santa Cruz</v>
      </c>
      <c r="J138" s="59"/>
      <c r="K138" s="59"/>
      <c r="L138" s="59"/>
      <c r="M138" s="49"/>
      <c r="N138" s="49"/>
    </row>
    <row r="139" spans="1:14" ht="29.1">
      <c r="A139" s="49" t="s">
        <v>147</v>
      </c>
      <c r="B139" s="50">
        <v>45</v>
      </c>
      <c r="C139" s="49" t="s">
        <v>178</v>
      </c>
      <c r="D139" s="49" t="s">
        <v>179</v>
      </c>
      <c r="E139" s="51" t="s">
        <v>244</v>
      </c>
      <c r="F139" s="52">
        <v>3000</v>
      </c>
      <c r="G139" s="53" t="s">
        <v>174</v>
      </c>
      <c r="H139" s="54">
        <f t="shared" si="8"/>
        <v>45</v>
      </c>
      <c r="I139" s="55" t="str">
        <f t="shared" si="9"/>
        <v>Shasta</v>
      </c>
      <c r="J139" s="59"/>
      <c r="K139" s="59"/>
      <c r="L139" s="59"/>
      <c r="M139" s="49"/>
      <c r="N139" s="49"/>
    </row>
    <row r="140" spans="1:14" ht="29.1">
      <c r="A140" s="49" t="s">
        <v>147</v>
      </c>
      <c r="B140" s="50">
        <v>45</v>
      </c>
      <c r="C140" s="49" t="s">
        <v>178</v>
      </c>
      <c r="D140" s="49" t="s">
        <v>177</v>
      </c>
      <c r="E140" s="51" t="s">
        <v>244</v>
      </c>
      <c r="F140" s="52">
        <v>110426</v>
      </c>
      <c r="G140" s="53" t="s">
        <v>174</v>
      </c>
      <c r="H140" s="54">
        <f t="shared" si="8"/>
        <v>45</v>
      </c>
      <c r="I140" s="55" t="str">
        <f t="shared" si="9"/>
        <v>Shasta</v>
      </c>
      <c r="J140" s="59"/>
      <c r="K140" s="59"/>
      <c r="L140" s="59"/>
      <c r="M140" s="49"/>
      <c r="N140" s="49"/>
    </row>
    <row r="141" spans="1:14" ht="29.1">
      <c r="A141" s="49" t="s">
        <v>148</v>
      </c>
      <c r="B141" s="50">
        <v>46</v>
      </c>
      <c r="C141" s="49" t="s">
        <v>178</v>
      </c>
      <c r="D141" s="49" t="s">
        <v>179</v>
      </c>
      <c r="E141" s="51" t="s">
        <v>245</v>
      </c>
      <c r="F141" s="52">
        <v>3000</v>
      </c>
      <c r="G141" s="53" t="s">
        <v>174</v>
      </c>
      <c r="H141" s="54">
        <f t="shared" si="8"/>
        <v>46</v>
      </c>
      <c r="I141" s="55" t="str">
        <f t="shared" si="9"/>
        <v>Sierra</v>
      </c>
      <c r="J141" s="59"/>
      <c r="K141" s="59"/>
      <c r="L141" s="59"/>
      <c r="M141" s="49"/>
      <c r="N141" s="49"/>
    </row>
    <row r="142" spans="1:14" ht="29.1">
      <c r="A142" s="49" t="s">
        <v>148</v>
      </c>
      <c r="B142" s="50">
        <v>46</v>
      </c>
      <c r="C142" s="49" t="s">
        <v>178</v>
      </c>
      <c r="D142" s="49" t="s">
        <v>177</v>
      </c>
      <c r="E142" s="51" t="s">
        <v>245</v>
      </c>
      <c r="F142" s="52">
        <v>77002</v>
      </c>
      <c r="G142" s="53" t="s">
        <v>174</v>
      </c>
      <c r="H142" s="54">
        <f t="shared" si="8"/>
        <v>46</v>
      </c>
      <c r="I142" s="55" t="str">
        <f t="shared" si="9"/>
        <v>Sierra</v>
      </c>
      <c r="J142" s="59"/>
      <c r="K142" s="59"/>
      <c r="L142" s="59"/>
      <c r="M142" s="49"/>
      <c r="N142" s="49"/>
    </row>
    <row r="143" spans="1:14" ht="29.1">
      <c r="A143" s="49" t="s">
        <v>149</v>
      </c>
      <c r="B143" s="50">
        <v>47</v>
      </c>
      <c r="C143" s="49" t="s">
        <v>178</v>
      </c>
      <c r="D143" s="49" t="s">
        <v>179</v>
      </c>
      <c r="E143" s="51" t="s">
        <v>246</v>
      </c>
      <c r="F143" s="52">
        <v>3000</v>
      </c>
      <c r="G143" s="53" t="s">
        <v>174</v>
      </c>
      <c r="H143" s="54">
        <f t="shared" si="8"/>
        <v>47</v>
      </c>
      <c r="I143" s="55" t="str">
        <f t="shared" si="9"/>
        <v>Siskiyou</v>
      </c>
      <c r="J143" s="59"/>
      <c r="K143" s="59"/>
      <c r="L143" s="59"/>
      <c r="M143" s="49"/>
      <c r="N143" s="49"/>
    </row>
    <row r="144" spans="1:14" ht="29.1">
      <c r="A144" s="49" t="s">
        <v>149</v>
      </c>
      <c r="B144" s="50">
        <v>47</v>
      </c>
      <c r="C144" s="49" t="s">
        <v>178</v>
      </c>
      <c r="D144" s="49" t="s">
        <v>177</v>
      </c>
      <c r="E144" s="51" t="s">
        <v>246</v>
      </c>
      <c r="F144" s="52">
        <v>102028</v>
      </c>
      <c r="G144" s="53" t="s">
        <v>174</v>
      </c>
      <c r="H144" s="54">
        <f t="shared" si="8"/>
        <v>47</v>
      </c>
      <c r="I144" s="55" t="str">
        <f t="shared" si="9"/>
        <v>Siskiyou</v>
      </c>
      <c r="J144" s="59"/>
      <c r="K144" s="59"/>
      <c r="L144" s="59"/>
      <c r="M144" s="49"/>
      <c r="N144" s="49"/>
    </row>
    <row r="145" spans="1:14" ht="29.1">
      <c r="A145" s="49" t="s">
        <v>150</v>
      </c>
      <c r="B145" s="50">
        <v>48</v>
      </c>
      <c r="C145" s="49" t="s">
        <v>178</v>
      </c>
      <c r="D145" s="49" t="s">
        <v>179</v>
      </c>
      <c r="E145" s="51" t="s">
        <v>247</v>
      </c>
      <c r="F145" s="52">
        <v>4171</v>
      </c>
      <c r="G145" s="53" t="s">
        <v>174</v>
      </c>
      <c r="H145" s="54">
        <f t="shared" si="8"/>
        <v>48</v>
      </c>
      <c r="I145" s="55" t="str">
        <f t="shared" si="9"/>
        <v>Solano</v>
      </c>
      <c r="J145" s="59"/>
      <c r="K145" s="59"/>
      <c r="L145" s="59"/>
      <c r="M145" s="49"/>
      <c r="N145" s="49"/>
    </row>
    <row r="146" spans="1:14" ht="29.1">
      <c r="A146" s="49" t="s">
        <v>150</v>
      </c>
      <c r="B146" s="50">
        <v>48</v>
      </c>
      <c r="C146" s="49" t="s">
        <v>178</v>
      </c>
      <c r="D146" s="49" t="s">
        <v>177</v>
      </c>
      <c r="E146" s="51" t="s">
        <v>247</v>
      </c>
      <c r="F146" s="52">
        <v>133051</v>
      </c>
      <c r="G146" s="53" t="s">
        <v>174</v>
      </c>
      <c r="H146" s="54">
        <f t="shared" si="8"/>
        <v>48</v>
      </c>
      <c r="I146" s="55" t="str">
        <f t="shared" si="9"/>
        <v>Solano</v>
      </c>
      <c r="J146" s="59"/>
      <c r="K146" s="59"/>
      <c r="L146" s="59"/>
      <c r="M146" s="49"/>
      <c r="N146" s="49"/>
    </row>
    <row r="147" spans="1:14" ht="29.1">
      <c r="A147" s="49" t="s">
        <v>151</v>
      </c>
      <c r="B147" s="50">
        <v>49</v>
      </c>
      <c r="C147" s="49" t="s">
        <v>178</v>
      </c>
      <c r="D147" s="49" t="s">
        <v>179</v>
      </c>
      <c r="E147" s="51" t="s">
        <v>248</v>
      </c>
      <c r="F147" s="52">
        <v>3000</v>
      </c>
      <c r="G147" s="53" t="s">
        <v>174</v>
      </c>
      <c r="H147" s="54">
        <f t="shared" si="8"/>
        <v>49</v>
      </c>
      <c r="I147" s="55" t="str">
        <f t="shared" si="9"/>
        <v>Sonoma</v>
      </c>
      <c r="J147" s="59"/>
      <c r="K147" s="59"/>
      <c r="L147" s="59"/>
      <c r="M147" s="49"/>
      <c r="N147" s="49"/>
    </row>
    <row r="148" spans="1:14" ht="29.1">
      <c r="A148" s="49" t="s">
        <v>151</v>
      </c>
      <c r="B148" s="50">
        <v>49</v>
      </c>
      <c r="C148" s="49" t="s">
        <v>178</v>
      </c>
      <c r="D148" s="49" t="s">
        <v>177</v>
      </c>
      <c r="E148" s="51" t="s">
        <v>248</v>
      </c>
      <c r="F148" s="52">
        <v>138597</v>
      </c>
      <c r="G148" s="53" t="s">
        <v>174</v>
      </c>
      <c r="H148" s="54">
        <f t="shared" si="8"/>
        <v>49</v>
      </c>
      <c r="I148" s="55" t="str">
        <f t="shared" si="9"/>
        <v>Sonoma</v>
      </c>
      <c r="J148" s="59"/>
      <c r="K148" s="59"/>
      <c r="L148" s="59"/>
      <c r="M148" s="49"/>
      <c r="N148" s="49"/>
    </row>
    <row r="149" spans="1:14" ht="43.5">
      <c r="A149" s="49" t="s">
        <v>48</v>
      </c>
      <c r="B149" s="50">
        <v>50</v>
      </c>
      <c r="C149" s="49" t="s">
        <v>178</v>
      </c>
      <c r="D149" s="49" t="s">
        <v>179</v>
      </c>
      <c r="E149" s="51" t="s">
        <v>249</v>
      </c>
      <c r="F149" s="52">
        <v>4057</v>
      </c>
      <c r="G149" s="53" t="s">
        <v>174</v>
      </c>
      <c r="H149" s="54">
        <f t="shared" si="8"/>
        <v>50</v>
      </c>
      <c r="I149" s="55" t="str">
        <f t="shared" si="9"/>
        <v>Stanislaus</v>
      </c>
      <c r="J149" s="59"/>
      <c r="K149" s="59"/>
      <c r="L149" s="59"/>
      <c r="M149" s="49"/>
      <c r="N149" s="49"/>
    </row>
    <row r="150" spans="1:14" ht="43.5">
      <c r="A150" s="49" t="s">
        <v>48</v>
      </c>
      <c r="B150" s="50">
        <v>50</v>
      </c>
      <c r="C150" s="49" t="s">
        <v>178</v>
      </c>
      <c r="D150" s="49" t="s">
        <v>177</v>
      </c>
      <c r="E150" s="51" t="s">
        <v>249</v>
      </c>
      <c r="F150" s="52">
        <v>186113</v>
      </c>
      <c r="G150" s="53" t="s">
        <v>174</v>
      </c>
      <c r="H150" s="54">
        <f t="shared" si="8"/>
        <v>50</v>
      </c>
      <c r="I150" s="55" t="str">
        <f t="shared" si="9"/>
        <v>Stanislaus</v>
      </c>
      <c r="J150" s="59"/>
      <c r="K150" s="59"/>
      <c r="L150" s="59"/>
      <c r="M150" s="49"/>
      <c r="N150" s="49"/>
    </row>
    <row r="151" spans="1:14" ht="29.1">
      <c r="A151" s="49" t="s">
        <v>152</v>
      </c>
      <c r="B151" s="50">
        <v>51</v>
      </c>
      <c r="C151" s="49" t="s">
        <v>178</v>
      </c>
      <c r="D151" s="49" t="s">
        <v>179</v>
      </c>
      <c r="E151" s="51" t="s">
        <v>250</v>
      </c>
      <c r="F151" s="52">
        <v>3000</v>
      </c>
      <c r="G151" s="53" t="s">
        <v>174</v>
      </c>
      <c r="H151" s="54">
        <f t="shared" si="8"/>
        <v>51</v>
      </c>
      <c r="I151" s="55" t="str">
        <f t="shared" si="9"/>
        <v>Sutter</v>
      </c>
      <c r="J151" s="59"/>
      <c r="K151" s="59"/>
      <c r="L151" s="59"/>
      <c r="M151" s="49"/>
      <c r="N151" s="49"/>
    </row>
    <row r="152" spans="1:14" ht="29.1">
      <c r="A152" s="49" t="s">
        <v>152</v>
      </c>
      <c r="B152" s="50">
        <v>51</v>
      </c>
      <c r="C152" s="49" t="s">
        <v>178</v>
      </c>
      <c r="D152" s="49" t="s">
        <v>177</v>
      </c>
      <c r="E152" s="51" t="s">
        <v>250</v>
      </c>
      <c r="F152" s="52">
        <v>102068</v>
      </c>
      <c r="G152" s="53" t="s">
        <v>174</v>
      </c>
      <c r="H152" s="54">
        <f t="shared" si="8"/>
        <v>51</v>
      </c>
      <c r="I152" s="55" t="str">
        <f t="shared" si="9"/>
        <v>Sutter</v>
      </c>
      <c r="J152" s="59"/>
      <c r="K152" s="59"/>
      <c r="L152" s="59"/>
      <c r="M152" s="49"/>
      <c r="N152" s="49"/>
    </row>
    <row r="153" spans="1:14" ht="29.1">
      <c r="A153" s="49" t="s">
        <v>153</v>
      </c>
      <c r="B153" s="50">
        <v>52</v>
      </c>
      <c r="C153" s="49" t="s">
        <v>178</v>
      </c>
      <c r="D153" s="49" t="s">
        <v>179</v>
      </c>
      <c r="E153" s="51" t="s">
        <v>251</v>
      </c>
      <c r="F153" s="52">
        <v>3000</v>
      </c>
      <c r="G153" s="53" t="s">
        <v>174</v>
      </c>
      <c r="H153" s="54">
        <f t="shared" si="8"/>
        <v>52</v>
      </c>
      <c r="I153" s="55" t="str">
        <f t="shared" si="9"/>
        <v>Tehama</v>
      </c>
      <c r="J153" s="59"/>
      <c r="K153" s="59"/>
      <c r="L153" s="59"/>
      <c r="M153" s="49"/>
      <c r="N153" s="49"/>
    </row>
    <row r="154" spans="1:14" ht="29.1">
      <c r="A154" s="49" t="s">
        <v>153</v>
      </c>
      <c r="B154" s="50">
        <v>52</v>
      </c>
      <c r="C154" s="49" t="s">
        <v>178</v>
      </c>
      <c r="D154" s="49" t="s">
        <v>177</v>
      </c>
      <c r="E154" s="51" t="s">
        <v>251</v>
      </c>
      <c r="F154" s="52">
        <v>102049</v>
      </c>
      <c r="G154" s="53" t="s">
        <v>174</v>
      </c>
      <c r="H154" s="54">
        <f t="shared" si="8"/>
        <v>52</v>
      </c>
      <c r="I154" s="55" t="str">
        <f t="shared" si="9"/>
        <v>Tehama</v>
      </c>
      <c r="J154" s="59"/>
      <c r="K154" s="59"/>
      <c r="L154" s="59"/>
      <c r="M154" s="49"/>
      <c r="N154" s="49"/>
    </row>
    <row r="155" spans="1:14" ht="29.1">
      <c r="A155" s="49" t="s">
        <v>154</v>
      </c>
      <c r="B155" s="50">
        <v>53</v>
      </c>
      <c r="C155" s="49" t="s">
        <v>178</v>
      </c>
      <c r="D155" s="49" t="s">
        <v>179</v>
      </c>
      <c r="E155" s="51" t="s">
        <v>252</v>
      </c>
      <c r="F155" s="52">
        <v>3000</v>
      </c>
      <c r="G155" s="53" t="s">
        <v>174</v>
      </c>
      <c r="H155" s="54">
        <f t="shared" si="8"/>
        <v>53</v>
      </c>
      <c r="I155" s="55" t="str">
        <f t="shared" si="9"/>
        <v>Trinity</v>
      </c>
      <c r="J155" s="59"/>
      <c r="K155" s="59"/>
      <c r="L155" s="59"/>
      <c r="M155" s="49"/>
      <c r="N155" s="49"/>
    </row>
    <row r="156" spans="1:14" ht="29.1">
      <c r="A156" s="49" t="s">
        <v>154</v>
      </c>
      <c r="B156" s="50">
        <v>53</v>
      </c>
      <c r="C156" s="49" t="s">
        <v>178</v>
      </c>
      <c r="D156" s="49" t="s">
        <v>177</v>
      </c>
      <c r="E156" s="51" t="s">
        <v>252</v>
      </c>
      <c r="F156" s="52">
        <v>77008</v>
      </c>
      <c r="G156" s="53" t="s">
        <v>174</v>
      </c>
      <c r="H156" s="54">
        <f t="shared" si="8"/>
        <v>53</v>
      </c>
      <c r="I156" s="55" t="str">
        <f t="shared" si="9"/>
        <v>Trinity</v>
      </c>
      <c r="J156" s="59"/>
      <c r="K156" s="59"/>
      <c r="L156" s="59"/>
      <c r="M156" s="49"/>
      <c r="N156" s="49"/>
    </row>
    <row r="157" spans="1:14" ht="29.1">
      <c r="A157" s="49" t="s">
        <v>155</v>
      </c>
      <c r="B157" s="50">
        <v>54</v>
      </c>
      <c r="C157" s="49" t="s">
        <v>178</v>
      </c>
      <c r="D157" s="49" t="s">
        <v>179</v>
      </c>
      <c r="E157" s="51" t="s">
        <v>253</v>
      </c>
      <c r="F157" s="52">
        <v>4060</v>
      </c>
      <c r="G157" s="53" t="s">
        <v>174</v>
      </c>
      <c r="H157" s="54">
        <f t="shared" si="8"/>
        <v>54</v>
      </c>
      <c r="I157" s="55" t="str">
        <f t="shared" si="9"/>
        <v>Tulare</v>
      </c>
      <c r="J157" s="59"/>
      <c r="K157" s="59"/>
      <c r="L157" s="59"/>
      <c r="M157" s="49"/>
      <c r="N157" s="49"/>
    </row>
    <row r="158" spans="1:14" ht="29.1">
      <c r="A158" s="49" t="s">
        <v>155</v>
      </c>
      <c r="B158" s="50">
        <v>54</v>
      </c>
      <c r="C158" s="49" t="s">
        <v>178</v>
      </c>
      <c r="D158" s="49" t="s">
        <v>177</v>
      </c>
      <c r="E158" s="51" t="s">
        <v>253</v>
      </c>
      <c r="F158" s="52">
        <v>178049</v>
      </c>
      <c r="G158" s="53" t="s">
        <v>174</v>
      </c>
      <c r="H158" s="54">
        <f t="shared" si="8"/>
        <v>54</v>
      </c>
      <c r="I158" s="55" t="str">
        <f t="shared" si="9"/>
        <v>Tulare</v>
      </c>
      <c r="J158" s="59"/>
      <c r="K158" s="59"/>
      <c r="L158" s="59"/>
      <c r="M158" s="49"/>
      <c r="N158" s="49"/>
    </row>
    <row r="159" spans="1:14" ht="43.5">
      <c r="A159" s="49" t="s">
        <v>156</v>
      </c>
      <c r="B159" s="50">
        <v>55</v>
      </c>
      <c r="C159" s="49" t="s">
        <v>178</v>
      </c>
      <c r="D159" s="49" t="s">
        <v>179</v>
      </c>
      <c r="E159" s="51" t="s">
        <v>254</v>
      </c>
      <c r="F159" s="52">
        <v>3000</v>
      </c>
      <c r="G159" s="53" t="s">
        <v>174</v>
      </c>
      <c r="H159" s="54">
        <f t="shared" si="8"/>
        <v>55</v>
      </c>
      <c r="I159" s="55" t="str">
        <f t="shared" si="9"/>
        <v>Tuolumne</v>
      </c>
      <c r="J159" s="59"/>
      <c r="K159" s="59"/>
      <c r="L159" s="59"/>
      <c r="M159" s="49"/>
      <c r="N159" s="49"/>
    </row>
    <row r="160" spans="1:14" ht="43.5">
      <c r="A160" s="49" t="s">
        <v>156</v>
      </c>
      <c r="B160" s="50">
        <v>55</v>
      </c>
      <c r="C160" s="49" t="s">
        <v>178</v>
      </c>
      <c r="D160" s="49" t="s">
        <v>177</v>
      </c>
      <c r="E160" s="51" t="s">
        <v>254</v>
      </c>
      <c r="F160" s="52">
        <v>102027</v>
      </c>
      <c r="G160" s="53" t="s">
        <v>174</v>
      </c>
      <c r="H160" s="54">
        <f t="shared" si="8"/>
        <v>55</v>
      </c>
      <c r="I160" s="55" t="str">
        <f t="shared" si="9"/>
        <v>Tuolumne</v>
      </c>
      <c r="J160" s="59"/>
      <c r="K160" s="59"/>
      <c r="L160" s="59"/>
      <c r="M160" s="49"/>
      <c r="N160" s="49"/>
    </row>
    <row r="161" spans="1:14" ht="29.1">
      <c r="A161" s="49" t="s">
        <v>50</v>
      </c>
      <c r="B161" s="50">
        <v>56</v>
      </c>
      <c r="C161" s="49" t="s">
        <v>178</v>
      </c>
      <c r="D161" s="49" t="s">
        <v>179</v>
      </c>
      <c r="E161" s="51" t="s">
        <v>255</v>
      </c>
      <c r="F161" s="52">
        <v>4445</v>
      </c>
      <c r="G161" s="53" t="s">
        <v>174</v>
      </c>
      <c r="H161" s="54">
        <f t="shared" si="8"/>
        <v>56</v>
      </c>
      <c r="I161" s="55" t="str">
        <f t="shared" si="9"/>
        <v>Ventura</v>
      </c>
      <c r="J161" s="59"/>
      <c r="K161" s="59"/>
      <c r="L161" s="59"/>
      <c r="M161" s="49"/>
      <c r="N161" s="49"/>
    </row>
    <row r="162" spans="1:14" ht="29.1">
      <c r="A162" s="49" t="s">
        <v>50</v>
      </c>
      <c r="B162" s="50">
        <v>56</v>
      </c>
      <c r="C162" s="49" t="s">
        <v>178</v>
      </c>
      <c r="D162" s="49" t="s">
        <v>177</v>
      </c>
      <c r="E162" s="51" t="s">
        <v>255</v>
      </c>
      <c r="F162" s="52">
        <v>155524</v>
      </c>
      <c r="G162" s="53" t="s">
        <v>174</v>
      </c>
      <c r="H162" s="54">
        <f t="shared" si="8"/>
        <v>56</v>
      </c>
      <c r="I162" s="55" t="str">
        <f t="shared" si="9"/>
        <v>Ventura</v>
      </c>
      <c r="J162" s="59"/>
      <c r="K162" s="59"/>
      <c r="L162" s="59"/>
      <c r="M162" s="49"/>
      <c r="N162" s="49"/>
    </row>
    <row r="163" spans="1:14" ht="29.1">
      <c r="A163" s="49" t="s">
        <v>157</v>
      </c>
      <c r="B163" s="50">
        <v>57</v>
      </c>
      <c r="C163" s="49" t="s">
        <v>178</v>
      </c>
      <c r="D163" s="49" t="s">
        <v>179</v>
      </c>
      <c r="E163" s="51" t="s">
        <v>256</v>
      </c>
      <c r="F163" s="52">
        <v>3000</v>
      </c>
      <c r="G163" s="53" t="s">
        <v>174</v>
      </c>
      <c r="H163" s="54">
        <f t="shared" si="8"/>
        <v>57</v>
      </c>
      <c r="I163" s="55" t="str">
        <f t="shared" si="9"/>
        <v>Yolo</v>
      </c>
      <c r="J163" s="59"/>
      <c r="K163" s="59"/>
      <c r="L163" s="59"/>
      <c r="M163" s="49"/>
      <c r="N163" s="49"/>
    </row>
    <row r="164" spans="1:14" ht="29.1">
      <c r="A164" s="49" t="s">
        <v>157</v>
      </c>
      <c r="B164" s="50">
        <v>57</v>
      </c>
      <c r="C164" s="49" t="s">
        <v>178</v>
      </c>
      <c r="D164" s="49" t="s">
        <v>177</v>
      </c>
      <c r="E164" s="51" t="s">
        <v>256</v>
      </c>
      <c r="F164" s="52">
        <v>97620</v>
      </c>
      <c r="G164" s="53" t="s">
        <v>174</v>
      </c>
      <c r="H164" s="54">
        <f t="shared" si="8"/>
        <v>57</v>
      </c>
      <c r="I164" s="55" t="str">
        <f t="shared" si="9"/>
        <v>Yolo</v>
      </c>
      <c r="J164" s="59"/>
      <c r="K164" s="59"/>
      <c r="L164" s="59"/>
      <c r="M164" s="49"/>
      <c r="N164" s="49"/>
    </row>
    <row r="165" spans="1:14" ht="29.1">
      <c r="A165" s="49" t="s">
        <v>158</v>
      </c>
      <c r="B165" s="50">
        <v>58</v>
      </c>
      <c r="C165" s="49" t="s">
        <v>178</v>
      </c>
      <c r="D165" s="49" t="s">
        <v>179</v>
      </c>
      <c r="E165" s="51" t="s">
        <v>257</v>
      </c>
      <c r="F165" s="52">
        <v>3000</v>
      </c>
      <c r="G165" s="53" t="s">
        <v>174</v>
      </c>
      <c r="H165" s="54">
        <f t="shared" si="8"/>
        <v>58</v>
      </c>
      <c r="I165" s="55" t="str">
        <f t="shared" si="9"/>
        <v>Yuba</v>
      </c>
      <c r="J165" s="59"/>
      <c r="K165" s="59"/>
      <c r="L165" s="59"/>
      <c r="M165" s="49"/>
      <c r="N165" s="49"/>
    </row>
    <row r="166" spans="1:14" ht="29.1">
      <c r="A166" s="49" t="s">
        <v>158</v>
      </c>
      <c r="B166" s="50">
        <v>58</v>
      </c>
      <c r="C166" s="49" t="s">
        <v>178</v>
      </c>
      <c r="D166" s="49" t="s">
        <v>177</v>
      </c>
      <c r="E166" s="51" t="s">
        <v>257</v>
      </c>
      <c r="F166" s="52">
        <v>102062</v>
      </c>
      <c r="G166" s="53" t="s">
        <v>174</v>
      </c>
      <c r="H166" s="54">
        <f t="shared" si="8"/>
        <v>58</v>
      </c>
      <c r="I166" s="55" t="str">
        <f t="shared" si="9"/>
        <v>Yuba</v>
      </c>
      <c r="J166" s="59"/>
      <c r="K166" s="59"/>
      <c r="L166" s="59"/>
      <c r="M166" s="49"/>
      <c r="N166" s="49"/>
    </row>
    <row r="167" spans="1:14">
      <c r="A167" s="47"/>
      <c r="B167" s="48"/>
      <c r="C167" s="47"/>
      <c r="D167" s="47"/>
      <c r="E167" s="57"/>
      <c r="F167" s="58">
        <f>SUM(F6:F166)</f>
        <v>41264030</v>
      </c>
      <c r="G167" s="58"/>
      <c r="H167" s="58"/>
      <c r="I167" s="58"/>
      <c r="J167" s="60"/>
      <c r="K167" s="60"/>
      <c r="L167" s="60"/>
      <c r="M167" s="57"/>
      <c r="N167" s="57"/>
    </row>
    <row r="168" spans="1:14">
      <c r="A168" s="45"/>
      <c r="B168" s="46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</row>
    <row r="169" spans="1:14">
      <c r="A169" s="45"/>
      <c r="B169" s="46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</row>
    <row r="170" spans="1:14">
      <c r="A170" s="45"/>
      <c r="B170" s="46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</row>
    <row r="171" spans="1:14">
      <c r="A171" s="45" t="s">
        <v>258</v>
      </c>
      <c r="B171" s="46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</row>
  </sheetData>
  <mergeCells count="1">
    <mergeCell ref="G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0C6D2D851CE4BA2683726DA73AE40" ma:contentTypeVersion="27" ma:contentTypeDescription="Create a new document." ma:contentTypeScope="" ma:versionID="f1c2848f5c03a2904f6307323877bf0b">
  <xsd:schema xmlns:xsd="http://www.w3.org/2001/XMLSchema" xmlns:xs="http://www.w3.org/2001/XMLSchema" xmlns:p="http://schemas.microsoft.com/office/2006/metadata/properties" xmlns:ns1="http://schemas.microsoft.com/sharepoint/v3" xmlns:ns2="090f3fb1-f604-4304-86ed-1dec27650a3b" xmlns:ns3="0a45ba8c-9d62-4f45-a55c-ef02aeda9141" targetNamespace="http://schemas.microsoft.com/office/2006/metadata/properties" ma:root="true" ma:fieldsID="c097e90d944619489261ec643eb7b6a7" ns1:_="" ns2:_="" ns3:_="">
    <xsd:import namespace="http://schemas.microsoft.com/sharepoint/v3"/>
    <xsd:import namespace="090f3fb1-f604-4304-86ed-1dec27650a3b"/>
    <xsd:import namespace="0a45ba8c-9d62-4f45-a55c-ef02aeda9141"/>
    <xsd:element name="properties">
      <xsd:complexType>
        <xsd:sequence>
          <xsd:element name="documentManagement">
            <xsd:complexType>
              <xsd:all>
                <xsd:element ref="ns2:Lead" minOccurs="0"/>
                <xsd:element ref="ns2:Collaborator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f3fb1-f604-4304-86ed-1dec27650a3b" elementFormDefault="qualified">
    <xsd:import namespace="http://schemas.microsoft.com/office/2006/documentManagement/types"/>
    <xsd:import namespace="http://schemas.microsoft.com/office/infopath/2007/PartnerControls"/>
    <xsd:element name="Lead" ma:index="8" nillable="true" ma:displayName="Lead" ma:default="DIV" ma:format="Dropdown" ma:internalName="Lead">
      <xsd:simpleType>
        <xsd:restriction base="dms:Choice">
          <xsd:enumeration value="DIV"/>
          <xsd:enumeration value="ASB"/>
          <xsd:enumeration value="CAH"/>
          <xsd:enumeration value="ESFR"/>
          <xsd:enumeration value="MIH"/>
          <xsd:enumeration value="PEDS"/>
        </xsd:restriction>
      </xsd:simpleType>
    </xsd:element>
    <xsd:element name="Collaborators" ma:index="9" nillable="true" ma:displayName="Collaborators" ma:format="Dropdown" ma:internalName="Collaborator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IV"/>
                    <xsd:enumeration value="ASB"/>
                    <xsd:enumeration value="CAH"/>
                    <xsd:enumeration value="ESFR"/>
                    <xsd:enumeration value="MIH"/>
                    <xsd:enumeration value="PEDS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7ca00c-1d18-4673-a194-b5f4391bf6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25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5ba8c-9d62-4f45-a55c-ef02aeda914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d57ff5e-fff5-48ca-9b78-a67ee597b046}" ma:internalName="TaxCatchAll" ma:showField="CatchAllData" ma:web="0a45ba8c-9d62-4f45-a55c-ef02aeda91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a45ba8c-9d62-4f45-a55c-ef02aeda9141" xsi:nil="true"/>
    <Notes xmlns="090f3fb1-f604-4304-86ed-1dec27650a3b" xsi:nil="true"/>
    <lcf76f155ced4ddcb4097134ff3c332f xmlns="090f3fb1-f604-4304-86ed-1dec27650a3b">
      <Terms xmlns="http://schemas.microsoft.com/office/infopath/2007/PartnerControls"/>
    </lcf76f155ced4ddcb4097134ff3c332f>
    <Collaborators xmlns="090f3fb1-f604-4304-86ed-1dec27650a3b" xsi:nil="true"/>
    <_ip_UnifiedCompliancePolicyProperties xmlns="http://schemas.microsoft.com/sharepoint/v3" xsi:nil="true"/>
    <Lead xmlns="090f3fb1-f604-4304-86ed-1dec27650a3b">DIV</Lead>
    <_ApprovalAssignedTo xmlns="090f3fb1-f604-4304-86ed-1dec27650a3b">
      <UserInfo>
        <DisplayName/>
        <AccountId xsi:nil="true"/>
        <AccountType/>
      </UserInfo>
    </_ApprovalAssignedTo>
    <_ApprovalStatus xmlns="090f3fb1-f604-4304-86ed-1dec27650a3b">0</_ApprovalStatus>
    <_ApprovalRespondedBy xmlns="090f3fb1-f604-4304-86ed-1dec27650a3b">
      <UserInfo>
        <DisplayName/>
        <AccountId xsi:nil="true"/>
        <AccountType/>
      </UserInfo>
    </_ApprovalRespondedBy>
    <_ApprovalSentBy xmlns="090f3fb1-f604-4304-86ed-1dec27650a3b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401A753C-C6EA-4FFB-AA14-D314ACE3EAD6}"/>
</file>

<file path=customXml/itemProps2.xml><?xml version="1.0" encoding="utf-8"?>
<ds:datastoreItem xmlns:ds="http://schemas.openxmlformats.org/officeDocument/2006/customXml" ds:itemID="{25BEF917-A7AD-4802-9CE1-838A9082EC15}"/>
</file>

<file path=customXml/itemProps3.xml><?xml version="1.0" encoding="utf-8"?>
<ds:datastoreItem xmlns:ds="http://schemas.openxmlformats.org/officeDocument/2006/customXml" ds:itemID="{4A31A55F-A8D7-4ACA-8207-8ABF949366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Public Health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Sullivan, Christine@CDPH</dc:creator>
  <cp:keywords/>
  <dc:description/>
  <cp:lastModifiedBy>Sullivan, Christine@CDPH</cp:lastModifiedBy>
  <cp:revision/>
  <dcterms:created xsi:type="dcterms:W3CDTF">2026-02-27T18:52:31Z</dcterms:created>
  <dcterms:modified xsi:type="dcterms:W3CDTF">2026-04-09T19:29:15Z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0x0101009F20C6D2D851CE4BA2683726DA73AE40</vt:lpwstr>
  </property>
  <property fmtid="{D5CDD505-2E9C-101B-9397-08002B2CF9AE}" pid="3" name="MediaServiceImageTags">
    <vt:lpwstr/>
  </property>
  <property fmtid="{D5CDD505-2E9C-101B-9397-08002B2CF9AE}" pid="4" name="MSIP_Label_213b91bf-ff26-4203-8076-653b9b8a5c80_Enabled">
    <vt:lpwstr>true</vt:lpwstr>
  </property>
  <property fmtid="{D5CDD505-2E9C-101B-9397-08002B2CF9AE}" pid="5" name="MSIP_Label_213b91bf-ff26-4203-8076-653b9b8a5c80_SetDate">
    <vt:lpwstr>2026-03-23T17:53:18Z</vt:lpwstr>
  </property>
  <property fmtid="{D5CDD505-2E9C-101B-9397-08002B2CF9AE}" pid="6" name="MSIP_Label_213b91bf-ff26-4203-8076-653b9b8a5c80_Method">
    <vt:lpwstr>Standard</vt:lpwstr>
  </property>
  <property fmtid="{D5CDD505-2E9C-101B-9397-08002B2CF9AE}" pid="7" name="MSIP_Label_213b91bf-ff26-4203-8076-653b9b8a5c80_Name">
    <vt:lpwstr>Confidential - Low</vt:lpwstr>
  </property>
  <property fmtid="{D5CDD505-2E9C-101B-9397-08002B2CF9AE}" pid="8" name="MSIP_Label_213b91bf-ff26-4203-8076-653b9b8a5c80_SiteId">
    <vt:lpwstr>1f311b51-f6d9-4153-9bac-55e0ef9641b8</vt:lpwstr>
  </property>
  <property fmtid="{D5CDD505-2E9C-101B-9397-08002B2CF9AE}" pid="9" name="MSIP_Label_213b91bf-ff26-4203-8076-653b9b8a5c80_ActionId">
    <vt:lpwstr>ec2a2397-873a-4b24-af8e-f51463aeab98</vt:lpwstr>
  </property>
  <property fmtid="{D5CDD505-2E9C-101B-9397-08002B2CF9AE}" pid="10" name="MSIP_Label_213b91bf-ff26-4203-8076-653b9b8a5c80_ContentBits">
    <vt:lpwstr>0</vt:lpwstr>
  </property>
  <property fmtid="{D5CDD505-2E9C-101B-9397-08002B2CF9AE}" pid="11" name="MSIP_Label_213b91bf-ff26-4203-8076-653b9b8a5c80_Tag">
    <vt:lpwstr>10, 3, 0, 2</vt:lpwstr>
  </property>
</Properties>
</file>