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ct_Aud\MOE Prop 172\2024-2025\"/>
    </mc:Choice>
  </mc:AlternateContent>
  <xr:revisionPtr revIDLastSave="0" documentId="13_ncr:1_{B73314EF-1ECD-4D9F-B5CB-3B5ED3A77C26}" xr6:coauthVersionLast="47" xr6:coauthVersionMax="47" xr10:uidLastSave="{00000000-0000-0000-0000-000000000000}"/>
  <bookViews>
    <workbookView xWindow="0" yWindow="0" windowWidth="25800" windowHeight="21000" tabRatio="834" xr2:uid="{00000000-000D-0000-FFFF-FFFF00000000}"/>
  </bookViews>
  <sheets>
    <sheet name="MOE" sheetId="18" r:id="rId1"/>
    <sheet name="24-25 Adj Budget Worksheet" sheetId="20" r:id="rId2"/>
    <sheet name="23-24 PAYMENTS" sheetId="48" r:id="rId3"/>
    <sheet name="SHERIFF 795 RAW (2)" sheetId="58" r:id="rId4"/>
    <sheet name="Sheriff Raw" sheetId="57" r:id="rId5"/>
    <sheet name="SHERIFF" sheetId="59" r:id="rId6"/>
    <sheet name="JAIL RAW" sheetId="61" r:id="rId7"/>
    <sheet name="JAIL" sheetId="31" r:id="rId8"/>
    <sheet name="DA RAW (2)" sheetId="63" r:id="rId9"/>
    <sheet name="DA" sheetId="32" r:id="rId10"/>
    <sheet name="PRB RAW" sheetId="53" r:id="rId11"/>
    <sheet name="PRB" sheetId="33" r:id="rId12"/>
    <sheet name="JH RAW" sheetId="54" r:id="rId13"/>
    <sheet name="JH" sheetId="34" r:id="rId14"/>
    <sheet name="GCF RAW" sheetId="66" r:id="rId15"/>
    <sheet name="GCF" sheetId="35" r:id="rId16"/>
  </sheets>
  <externalReferences>
    <externalReference r:id="rId17"/>
    <externalReference r:id="rId18"/>
    <externalReference r:id="rId19"/>
  </externalReferences>
  <definedNames>
    <definedName name="_xlnm._FilterDatabase" localSheetId="8" hidden="1">'DA RAW (2)'!$A$1:$T$139</definedName>
    <definedName name="_xlnm._FilterDatabase" localSheetId="5" hidden="1">SHERIFF!$A$1:$J$1</definedName>
    <definedName name="_xlnm._FilterDatabase" localSheetId="4" hidden="1">'Sheriff Raw'!$A$1:$I$93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" i="18" l="1"/>
  <c r="AH29" i="18"/>
  <c r="AH23" i="18"/>
  <c r="AH22" i="18"/>
  <c r="Q39" i="48"/>
  <c r="I59" i="32"/>
  <c r="U44" i="31"/>
  <c r="I45" i="33"/>
  <c r="H7" i="20" s="1"/>
  <c r="H9" i="20"/>
  <c r="AF23" i="18" l="1"/>
  <c r="AF4" i="18" l="1"/>
  <c r="AH8" i="18"/>
  <c r="Q12" i="48"/>
  <c r="N20" i="20"/>
  <c r="N23" i="20"/>
  <c r="L22" i="20"/>
  <c r="L16" i="20"/>
  <c r="J31" i="35"/>
  <c r="L7" i="20" s="1"/>
  <c r="F22" i="20"/>
  <c r="F14" i="20"/>
  <c r="F10" i="20"/>
  <c r="F9" i="20"/>
  <c r="F7" i="20"/>
  <c r="D7" i="20"/>
  <c r="I45" i="31"/>
  <c r="D10" i="20"/>
  <c r="I84" i="59"/>
  <c r="B22" i="20"/>
  <c r="B20" i="20"/>
  <c r="B16" i="20"/>
  <c r="N22" i="20" l="1"/>
  <c r="B9" i="20"/>
  <c r="B7" i="20"/>
  <c r="B10" i="20" l="1"/>
  <c r="AG8" i="18" l="1"/>
  <c r="J7" i="20"/>
  <c r="D49" i="33"/>
  <c r="D3" i="31"/>
  <c r="D4" i="31"/>
  <c r="D5" i="31"/>
  <c r="D6" i="31"/>
  <c r="D7" i="31"/>
  <c r="D8" i="31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2" i="31"/>
  <c r="AG23" i="18" l="1"/>
  <c r="AG24" i="18" s="1"/>
  <c r="AG4" i="18"/>
  <c r="AH4" i="18"/>
  <c r="AH24" i="18"/>
  <c r="N7" i="20"/>
  <c r="H25" i="20"/>
  <c r="AF24" i="18"/>
  <c r="AE7" i="18" l="1"/>
  <c r="AF7" i="18" s="1"/>
  <c r="AD23" i="18"/>
  <c r="AD24" i="18" s="1"/>
  <c r="AE4" i="18" l="1"/>
  <c r="AD4" i="18"/>
  <c r="AF9" i="18" l="1"/>
  <c r="AG7" i="18"/>
  <c r="AE23" i="18"/>
  <c r="AG9" i="18" l="1"/>
  <c r="AH7" i="18"/>
  <c r="AH9" i="18" s="1"/>
  <c r="AE24" i="18"/>
  <c r="B25" i="20"/>
  <c r="AC23" i="18" l="1"/>
  <c r="AC24" i="18" l="1"/>
  <c r="AC4" i="18"/>
  <c r="AB23" i="18" l="1"/>
  <c r="AB4" i="18" l="1"/>
  <c r="N14" i="20"/>
  <c r="N21" i="20"/>
  <c r="N19" i="20"/>
  <c r="N18" i="20"/>
  <c r="N17" i="20"/>
  <c r="N15" i="20"/>
  <c r="N13" i="20"/>
  <c r="F25" i="20" l="1"/>
  <c r="N10" i="20"/>
  <c r="J25" i="20"/>
  <c r="N11" i="20"/>
  <c r="N9" i="20"/>
  <c r="N16" i="20"/>
  <c r="D25" i="20"/>
  <c r="L25" i="20"/>
  <c r="B3" i="20" l="1"/>
  <c r="N25" i="20"/>
  <c r="Z27" i="18"/>
  <c r="AA4" i="18"/>
  <c r="Z23" i="18"/>
  <c r="Z24" i="18" s="1"/>
  <c r="Z4" i="18"/>
  <c r="Y27" i="18"/>
  <c r="X27" i="18"/>
  <c r="T27" i="18"/>
  <c r="U23" i="18"/>
  <c r="U24" i="18" s="1"/>
  <c r="T23" i="18"/>
  <c r="T24" i="18" s="1"/>
  <c r="S23" i="18"/>
  <c r="S24" i="18" s="1"/>
  <c r="R23" i="18"/>
  <c r="R24" i="18" s="1"/>
  <c r="Q23" i="18"/>
  <c r="Q24" i="18" s="1"/>
  <c r="P23" i="18"/>
  <c r="P24" i="18" s="1"/>
  <c r="O23" i="18"/>
  <c r="O24" i="18" s="1"/>
  <c r="N23" i="18"/>
  <c r="N24" i="18" s="1"/>
  <c r="M23" i="18"/>
  <c r="M24" i="18" s="1"/>
  <c r="L23" i="18"/>
  <c r="L24" i="18" s="1"/>
  <c r="K23" i="18"/>
  <c r="K24" i="18" s="1"/>
  <c r="J23" i="18"/>
  <c r="J24" i="18" s="1"/>
  <c r="I23" i="18"/>
  <c r="I24" i="18" s="1"/>
  <c r="H23" i="18"/>
  <c r="H24" i="18" s="1"/>
  <c r="G23" i="18"/>
  <c r="G24" i="18" s="1"/>
  <c r="F23" i="18"/>
  <c r="F24" i="18" s="1"/>
  <c r="B22" i="18"/>
  <c r="B25" i="18" s="1"/>
  <c r="B9" i="18"/>
  <c r="X8" i="18"/>
  <c r="X23" i="18" s="1"/>
  <c r="X24" i="18" s="1"/>
  <c r="V8" i="18"/>
  <c r="W23" i="18" s="1"/>
  <c r="W24" i="18" s="1"/>
  <c r="D8" i="18"/>
  <c r="D23" i="18" s="1"/>
  <c r="D24" i="18" s="1"/>
  <c r="C7" i="18"/>
  <c r="D7" i="18" s="1"/>
  <c r="U4" i="18"/>
  <c r="T4" i="18"/>
  <c r="S4" i="18"/>
  <c r="R4" i="18"/>
  <c r="Q4" i="18"/>
  <c r="P4" i="18"/>
  <c r="O4" i="18"/>
  <c r="N4" i="18"/>
  <c r="AH27" i="18" l="1"/>
  <c r="O25" i="20"/>
  <c r="V4" i="18"/>
  <c r="B11" i="18"/>
  <c r="D22" i="18"/>
  <c r="D25" i="18" s="1"/>
  <c r="D11" i="18" s="1"/>
  <c r="W4" i="18"/>
  <c r="V23" i="18"/>
  <c r="V24" i="18" s="1"/>
  <c r="E23" i="18"/>
  <c r="E24" i="18" s="1"/>
  <c r="AA23" i="18"/>
  <c r="AA24" i="18" s="1"/>
  <c r="AB24" i="18"/>
  <c r="Y4" i="18"/>
  <c r="Y23" i="18"/>
  <c r="Y24" i="18" s="1"/>
  <c r="B13" i="18"/>
  <c r="E7" i="18"/>
  <c r="D9" i="18"/>
  <c r="C9" i="18"/>
  <c r="C13" i="18" s="1"/>
  <c r="X4" i="18"/>
  <c r="D29" i="18" l="1"/>
  <c r="E22" i="18"/>
  <c r="E25" i="18" s="1"/>
  <c r="E29" i="18" s="1"/>
  <c r="E9" i="18"/>
  <c r="F7" i="18"/>
  <c r="D13" i="18"/>
  <c r="E11" i="18" l="1"/>
  <c r="E13" i="18" s="1"/>
  <c r="F22" i="18"/>
  <c r="F25" i="18" s="1"/>
  <c r="F29" i="18" s="1"/>
  <c r="G7" i="18"/>
  <c r="F9" i="18"/>
  <c r="F11" i="18" l="1"/>
  <c r="F13" i="18" s="1"/>
  <c r="G22" i="18"/>
  <c r="G25" i="18" s="1"/>
  <c r="G29" i="18" s="1"/>
  <c r="G9" i="18"/>
  <c r="H7" i="18"/>
  <c r="G11" i="18" l="1"/>
  <c r="H22" i="18"/>
  <c r="H25" i="18" s="1"/>
  <c r="H11" i="18" s="1"/>
  <c r="I7" i="18"/>
  <c r="H9" i="18"/>
  <c r="G13" i="18"/>
  <c r="I22" i="18" l="1"/>
  <c r="I25" i="18" s="1"/>
  <c r="I29" i="18" s="1"/>
  <c r="H29" i="18"/>
  <c r="I9" i="18"/>
  <c r="J7" i="18"/>
  <c r="H13" i="18"/>
  <c r="I11" i="18" l="1"/>
  <c r="J22" i="18"/>
  <c r="J25" i="18" s="1"/>
  <c r="I13" i="18"/>
  <c r="J29" i="18"/>
  <c r="K22" i="18"/>
  <c r="K25" i="18" s="1"/>
  <c r="J11" i="18"/>
  <c r="K7" i="18"/>
  <c r="J9" i="18"/>
  <c r="J13" i="18" l="1"/>
  <c r="K29" i="18"/>
  <c r="K11" i="18"/>
  <c r="L22" i="18"/>
  <c r="L25" i="18" s="1"/>
  <c r="L7" i="18"/>
  <c r="K9" i="18"/>
  <c r="K13" i="18" l="1"/>
  <c r="L11" i="18"/>
  <c r="M22" i="18"/>
  <c r="M25" i="18" s="1"/>
  <c r="L29" i="18"/>
  <c r="M7" i="18"/>
  <c r="L9" i="18"/>
  <c r="M29" i="18" l="1"/>
  <c r="N22" i="18"/>
  <c r="N25" i="18" s="1"/>
  <c r="M11" i="18"/>
  <c r="L13" i="18"/>
  <c r="M9" i="18"/>
  <c r="N7" i="18"/>
  <c r="N29" i="18" l="1"/>
  <c r="O22" i="18"/>
  <c r="O25" i="18" s="1"/>
  <c r="N11" i="18"/>
  <c r="O7" i="18"/>
  <c r="N9" i="18"/>
  <c r="M13" i="18"/>
  <c r="N13" i="18" l="1"/>
  <c r="P22" i="18"/>
  <c r="P25" i="18" s="1"/>
  <c r="O11" i="18"/>
  <c r="O29" i="18"/>
  <c r="O9" i="18"/>
  <c r="P7" i="18"/>
  <c r="O13" i="18" l="1"/>
  <c r="Q7" i="18"/>
  <c r="P9" i="18"/>
  <c r="P11" i="18"/>
  <c r="P29" i="18"/>
  <c r="Q22" i="18"/>
  <c r="Q25" i="18" s="1"/>
  <c r="Q29" i="18" l="1"/>
  <c r="R22" i="18"/>
  <c r="R25" i="18" s="1"/>
  <c r="Q11" i="18"/>
  <c r="Q9" i="18"/>
  <c r="R7" i="18"/>
  <c r="P13" i="18"/>
  <c r="R29" i="18" l="1"/>
  <c r="S22" i="18"/>
  <c r="S25" i="18" s="1"/>
  <c r="R11" i="18"/>
  <c r="S7" i="18"/>
  <c r="R9" i="18"/>
  <c r="Q13" i="18"/>
  <c r="S11" i="18" l="1"/>
  <c r="S29" i="18"/>
  <c r="T22" i="18"/>
  <c r="T25" i="18" s="1"/>
  <c r="T7" i="18"/>
  <c r="S9" i="18"/>
  <c r="R13" i="18"/>
  <c r="S13" i="18" l="1"/>
  <c r="U7" i="18"/>
  <c r="T9" i="18"/>
  <c r="T11" i="18"/>
  <c r="U22" i="18"/>
  <c r="U25" i="18" s="1"/>
  <c r="T29" i="18"/>
  <c r="T13" i="18" l="1"/>
  <c r="U9" i="18"/>
  <c r="V7" i="18"/>
  <c r="U29" i="18"/>
  <c r="V22" i="18"/>
  <c r="V25" i="18" s="1"/>
  <c r="U11" i="18"/>
  <c r="U13" i="18" l="1"/>
  <c r="V29" i="18"/>
  <c r="W22" i="18"/>
  <c r="W25" i="18" s="1"/>
  <c r="V11" i="18"/>
  <c r="W7" i="18"/>
  <c r="V9" i="18"/>
  <c r="V13" i="18" l="1"/>
  <c r="W29" i="18"/>
  <c r="W11" i="18"/>
  <c r="X22" i="18"/>
  <c r="X25" i="18" s="1"/>
  <c r="W9" i="18"/>
  <c r="X7" i="18"/>
  <c r="W13" i="18" l="1"/>
  <c r="Y7" i="18"/>
  <c r="X9" i="18"/>
  <c r="X11" i="18"/>
  <c r="X29" i="18"/>
  <c r="Y22" i="18"/>
  <c r="Y25" i="18" s="1"/>
  <c r="Y29" i="18" l="1"/>
  <c r="Z22" i="18"/>
  <c r="Z25" i="18" s="1"/>
  <c r="Y11" i="18"/>
  <c r="Y9" i="18"/>
  <c r="Z7" i="18"/>
  <c r="X13" i="18"/>
  <c r="AA22" i="18" l="1"/>
  <c r="AA25" i="18" s="1"/>
  <c r="AB22" i="18" s="1"/>
  <c r="AB25" i="18" s="1"/>
  <c r="AB29" i="18" s="1"/>
  <c r="Z9" i="18"/>
  <c r="AA7" i="18"/>
  <c r="AB7" i="18" s="1"/>
  <c r="AC7" i="18" s="1"/>
  <c r="Z29" i="18"/>
  <c r="Z11" i="18"/>
  <c r="Y13" i="18"/>
  <c r="Z13" i="18" l="1"/>
  <c r="AB9" i="18"/>
  <c r="AC9" i="18"/>
  <c r="AA29" i="18"/>
  <c r="AB11" i="18"/>
  <c r="AA11" i="18"/>
  <c r="AA9" i="18"/>
  <c r="AA13" i="18" l="1"/>
  <c r="AC22" i="18"/>
  <c r="AC25" i="18" s="1"/>
  <c r="AD22" i="18" s="1"/>
  <c r="AD25" i="18" s="1"/>
  <c r="AB13" i="18"/>
  <c r="AC29" i="18" l="1"/>
  <c r="AC11" i="18"/>
  <c r="AC13" i="18" s="1"/>
  <c r="AE22" i="18" l="1"/>
  <c r="AE25" i="18" l="1"/>
  <c r="AF22" i="18" l="1"/>
  <c r="AF25" i="18" s="1"/>
  <c r="AE29" i="18"/>
  <c r="AG22" i="18" l="1"/>
  <c r="AG25" i="18" s="1"/>
  <c r="AF29" i="18"/>
  <c r="AF11" i="18"/>
  <c r="AH25" i="18" l="1"/>
  <c r="AG11" i="18"/>
  <c r="AG29" i="18"/>
  <c r="AH11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Danielle Chaney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Danielle Chaney:</t>
        </r>
        <r>
          <rPr>
            <sz val="8"/>
            <color indexed="81"/>
            <rFont val="Tahoma"/>
            <family val="2"/>
          </rPr>
          <t xml:space="preserve">
Use actual revenue rec'd 
1001-540760 in fiscal year</t>
        </r>
      </text>
    </comment>
    <comment ref="B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Danielle Chaney:</t>
        </r>
        <r>
          <rPr>
            <sz val="8"/>
            <color indexed="81"/>
            <rFont val="Tahoma"/>
            <family val="2"/>
          </rPr>
          <t xml:space="preserve">
Ties to original resolution documentation amount.</t>
        </r>
      </text>
    </comment>
    <comment ref="Q2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Danielle Chaney:</t>
        </r>
        <r>
          <rPr>
            <sz val="8"/>
            <color indexed="81"/>
            <rFont val="Tahoma"/>
            <family val="2"/>
          </rPr>
          <t xml:space="preserve">
Plugged this number in from 07/08's Board agenda since I cannot find the actual calculation.</t>
        </r>
      </text>
    </comment>
  </commentList>
</comments>
</file>

<file path=xl/sharedStrings.xml><?xml version="1.0" encoding="utf-8"?>
<sst xmlns="http://schemas.openxmlformats.org/spreadsheetml/2006/main" count="8958" uniqueCount="540">
  <si>
    <t>Activity Code</t>
  </si>
  <si>
    <t>S</t>
  </si>
  <si>
    <t>1002</t>
  </si>
  <si>
    <t>202010</t>
  </si>
  <si>
    <t>OTHER PERMITS</t>
  </si>
  <si>
    <t>200</t>
  </si>
  <si>
    <t/>
  </si>
  <si>
    <t>VEHICLE CODE FINES</t>
  </si>
  <si>
    <t>OTHER COURT FINES</t>
  </si>
  <si>
    <t>INTEREST</t>
  </si>
  <si>
    <t>STATE MANDATED COST</t>
  </si>
  <si>
    <t>CALEMA - PC13821B/GC30025</t>
  </si>
  <si>
    <t>STATE OTHER</t>
  </si>
  <si>
    <t>SMALL COUNTY RURAL SHERIFF-GC30070A</t>
  </si>
  <si>
    <t>FEDERAL OTHER</t>
  </si>
  <si>
    <t>CIVIL PROCESS SERVICES</t>
  </si>
  <si>
    <t>LAW ENFORCEMENT SERVICES</t>
  </si>
  <si>
    <t>OTHER SERVICES</t>
  </si>
  <si>
    <t>OPERATING TRANSFERS IN</t>
  </si>
  <si>
    <t>8124</t>
  </si>
  <si>
    <t>8073</t>
  </si>
  <si>
    <t>8206</t>
  </si>
  <si>
    <t>REGULAR WAGES</t>
  </si>
  <si>
    <t>EXTRA HELP</t>
  </si>
  <si>
    <t>OVERTIME</t>
  </si>
  <si>
    <t>O.A.S.D.I.</t>
  </si>
  <si>
    <t>PENSION LIABILITY-115 TRUST</t>
  </si>
  <si>
    <t>OPEB LIABILITY-115 TRUST</t>
  </si>
  <si>
    <t>WORKERS' COMPENSATION</t>
  </si>
  <si>
    <t>CLOTHING &amp; PERSONAL</t>
  </si>
  <si>
    <t>COMMUNICATIONS</t>
  </si>
  <si>
    <t>HOUSEHOLD</t>
  </si>
  <si>
    <t>SELF-INSURANCE</t>
  </si>
  <si>
    <t>MAINTENANCE OF EQUIPMENT</t>
  </si>
  <si>
    <t>MAINTENANCE-BUILDING &amp; IMPROVEMENTS</t>
  </si>
  <si>
    <t>MEMBERSHIPS</t>
  </si>
  <si>
    <t>OFFICE SUPPLIES</t>
  </si>
  <si>
    <t>PROFESSIONAL &amp; SPECIALIZED SERVICES</t>
  </si>
  <si>
    <t>DATA PROCESSING</t>
  </si>
  <si>
    <t>RENTS &amp; LEASES - EQUIPMENT</t>
  </si>
  <si>
    <t>RENTS &amp; LEASES - BUILDINGS &amp; IMPROV</t>
  </si>
  <si>
    <t>SPECIAL DEPARTMENTAL EXPENSE</t>
  </si>
  <si>
    <t>TRANSPORTATION &amp; TRAVEL</t>
  </si>
  <si>
    <t>GAS &amp; DIESEL</t>
  </si>
  <si>
    <t>TRAINING</t>
  </si>
  <si>
    <t>TOWING</t>
  </si>
  <si>
    <t>UTILITIES</t>
  </si>
  <si>
    <t>CONTRIBUTIONS TO OTHER AGENCIES</t>
  </si>
  <si>
    <t>EQUIPMENT</t>
  </si>
  <si>
    <t>795000</t>
  </si>
  <si>
    <t>TRANSFER OUT</t>
  </si>
  <si>
    <t>1001</t>
  </si>
  <si>
    <t>PROBATION</t>
  </si>
  <si>
    <t>FORM B/C</t>
  </si>
  <si>
    <t>SCHEDULE OF MOE CALCULATIONS</t>
  </si>
  <si>
    <t>RECEIPTS</t>
  </si>
  <si>
    <t>ESTIMATED</t>
  </si>
  <si>
    <t>ACTUAL</t>
  </si>
  <si>
    <t>92/93</t>
  </si>
  <si>
    <t>93/94</t>
  </si>
  <si>
    <t>94/95</t>
  </si>
  <si>
    <t>95/96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</si>
  <si>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</si>
  <si>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</si>
  <si>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</si>
  <si>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</si>
  <si>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</si>
  <si>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</si>
  <si>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</si>
  <si>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</si>
  <si>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</si>
  <si>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</si>
  <si>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</si>
  <si>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</si>
  <si>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</si>
  <si>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</si>
  <si>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</si>
  <si>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</si>
  <si>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</si>
  <si>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</si>
  <si>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</si>
  <si>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</si>
  <si>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General Fund Appropriation</t>
  </si>
  <si>
    <t>Prop 172</t>
  </si>
  <si>
    <t>GROWTH:</t>
  </si>
  <si>
    <t>Funding Available</t>
  </si>
  <si>
    <t>Minimum budget MOE</t>
  </si>
  <si>
    <t>Amount of excess (defecit) of MOE</t>
  </si>
  <si>
    <t>MAINTENANCE OF EFFORT (MOE) CALCULATION - ADJUSTING BASE AMOUNT</t>
  </si>
  <si>
    <t>EXPENDITURES</t>
  </si>
  <si>
    <t>99-00</t>
  </si>
  <si>
    <t>16/17</t>
  </si>
  <si>
    <t>BASE AMOUNT (92/93 LESS ADJ)</t>
  </si>
  <si>
    <t>CALC OF BASE AMT ADJUSTMENT</t>
  </si>
  <si>
    <t>NA</t>
  </si>
  <si>
    <t>ADJUSTMENT TO BASE AMOUNT</t>
  </si>
  <si>
    <t>ADJUSTED MOE REQUIREMENT</t>
  </si>
  <si>
    <t>LOCAL ADOPTED BUDGET</t>
  </si>
  <si>
    <t>REDUCTION IN PSAF ALLOCATION</t>
  </si>
  <si>
    <t>17/18</t>
  </si>
  <si>
    <t>YTD</t>
  </si>
  <si>
    <t>CR05</t>
  </si>
  <si>
    <t>Adjusted Budget Worksheet</t>
  </si>
  <si>
    <t>FORM A</t>
  </si>
  <si>
    <r>
      <t xml:space="preserve">                           </t>
    </r>
    <r>
      <rPr>
        <b/>
        <i/>
        <u/>
        <sz val="12"/>
        <color indexed="8"/>
        <rFont val="Arial"/>
        <family val="2"/>
      </rPr>
      <t>TOTAL</t>
    </r>
  </si>
  <si>
    <t>ADJUSTMENT</t>
  </si>
  <si>
    <t>SHERIFF</t>
  </si>
  <si>
    <t>JAIL</t>
  </si>
  <si>
    <t>DISTRICT 
ATTORNEY</t>
  </si>
  <si>
    <t>JUVENILE 
HALL</t>
  </si>
  <si>
    <t>COUNTY 
FIRE</t>
  </si>
  <si>
    <t>ORGANIZATION CODE</t>
  </si>
  <si>
    <t>1002 - 202010</t>
  </si>
  <si>
    <t>1002 - 203010</t>
  </si>
  <si>
    <t>1006 - 201160</t>
  </si>
  <si>
    <t>1001 - 203050</t>
  </si>
  <si>
    <t>1001 - 203040</t>
  </si>
  <si>
    <t>2106 - 204010</t>
  </si>
  <si>
    <t>ORIGINAL BUDGETED AMOUNT</t>
  </si>
  <si>
    <t>GRANTS</t>
  </si>
  <si>
    <t xml:space="preserve">     -POST</t>
  </si>
  <si>
    <t xml:space="preserve">     -STANDARDS &amp; TRAINING</t>
  </si>
  <si>
    <t>CHILD SUPPORT</t>
  </si>
  <si>
    <t>ASSET FORFEITURES</t>
  </si>
  <si>
    <t>CAPITAL LEASE REVENUE</t>
  </si>
  <si>
    <t>CONTRACTED SERVICES</t>
  </si>
  <si>
    <t>CORTESE-KNOX  SEC 5600</t>
  </si>
  <si>
    <t>HOMICIDE REIMBURSEMENT</t>
  </si>
  <si>
    <t>OES/FEMA</t>
  </si>
  <si>
    <t>ONE TIME EXPENDITURES</t>
  </si>
  <si>
    <t>RETIREMENT COSTS-S.F.</t>
  </si>
  <si>
    <t>FIXED ASSET PURCHASES</t>
  </si>
  <si>
    <t>PERS/WC SAVINGS</t>
  </si>
  <si>
    <t>ADJUSTED BASE</t>
  </si>
  <si>
    <t>#1 - REIMBURSEMENT FOR POST</t>
  </si>
  <si>
    <t>#2 - LAW ENFORCEMENT SERVICES TO CITIES</t>
  </si>
  <si>
    <t>#3 - LEASE PURCHASE OF FIXED ASSETS - BUDGET AMOUNT FOR 12 MONTHS</t>
  </si>
  <si>
    <t>#4 - PERS &amp; W/C ADJUSTMENTS - never changes</t>
  </si>
  <si>
    <t>#5 - REIMBURSEMENT FOR STANDARDS &amp; TRAINING</t>
  </si>
  <si>
    <t>#6 - REFLECTS AMOUNT FROM COMMISSARY PER PC 4025 AND STATE OHO</t>
  </si>
  <si>
    <t>#7 - LEASE PURCHASE OF FIXED ASSETS - BUDGET AMOUNT FOR 12 MONTHS</t>
  </si>
  <si>
    <t>#8 - PERS &amp; W/C ADJUSTMENTS-never changes</t>
  </si>
  <si>
    <t>#9 - FIXED ASSET PURCHASES</t>
  </si>
  <si>
    <t>#10 - CONTRACTED SERVICES TO PROSECUTE FOR WELFARE</t>
  </si>
  <si>
    <t>#11 - HOMICIDE AMOUNTS BUDGETED</t>
  </si>
  <si>
    <t>#12 - PERS &amp; W/C ADJUSTMENTS-never changes</t>
  </si>
  <si>
    <t>#13 - STANDARDS &amp; TRAINING BUDGETED AMOUNTS</t>
  </si>
  <si>
    <t>#14 - LEASE PURCHASE OF FIXED ASSETS - BUDGET AMOUNT FOR 12 MONTHS</t>
  </si>
  <si>
    <t>#15 - PERS &amp; W/C ADJUSTMENTS-never changes</t>
  </si>
  <si>
    <t>#16 - GRANT - SPECIAL MILK PROGRAM</t>
  </si>
  <si>
    <t>#17 - CONTRACTED SERVICES FOR INSTITUTIONAL CARE</t>
  </si>
  <si>
    <t>#18 - PERS &amp; W/C ADJUSTMENTS-never changes</t>
  </si>
  <si>
    <t>#20 - COMMUNICATION SERVICES - 911 TO CITIES</t>
  </si>
  <si>
    <t>18/19</t>
  </si>
  <si>
    <t>+</t>
  </si>
  <si>
    <t>#19 - ASSET FORFEITURE REVENUE</t>
  </si>
  <si>
    <t xml:space="preserve">     -SPECIAL MILK PROGRAM</t>
  </si>
  <si>
    <t>19/20</t>
  </si>
  <si>
    <t>20/21</t>
  </si>
  <si>
    <t>RETIREE INSURANCE</t>
  </si>
  <si>
    <t>8201</t>
  </si>
  <si>
    <t>POST</t>
  </si>
  <si>
    <t>21/22</t>
  </si>
  <si>
    <t>U</t>
  </si>
  <si>
    <t>STATE 061622-071522 PUBLIC SAFETY</t>
  </si>
  <si>
    <t>22/23</t>
  </si>
  <si>
    <t>8298</t>
  </si>
  <si>
    <t>GRANT</t>
  </si>
  <si>
    <t>23/24</t>
  </si>
  <si>
    <t>23</t>
  </si>
  <si>
    <t>540760</t>
  </si>
  <si>
    <t>0</t>
  </si>
  <si>
    <t>100</t>
  </si>
  <si>
    <t>J2314641</t>
  </si>
  <si>
    <t>STATE 051623-061523 PUBLIC SAFETY</t>
  </si>
  <si>
    <t>J2312983</t>
  </si>
  <si>
    <t>STATE 041623-051523 PUBLIC SAFETY</t>
  </si>
  <si>
    <t>J099</t>
  </si>
  <si>
    <t>J2312173</t>
  </si>
  <si>
    <t>PRIOR YEARS WEED PBSF&gt;0 CCTR</t>
  </si>
  <si>
    <t>PRIOR YEARS MT SHASTA PBSF&gt;0 CCTR</t>
  </si>
  <si>
    <t>PRIOR YEARS DORRIS PBSF&gt;0 CCTR</t>
  </si>
  <si>
    <t>PRIOR YEARS DUNSMUIR PBSF&gt;0 CCTR</t>
  </si>
  <si>
    <t>J2311699</t>
  </si>
  <si>
    <t>STATE 031623-041523 PUBLIC SAFETY</t>
  </si>
  <si>
    <t>J2310174</t>
  </si>
  <si>
    <t>STATE 021623-031523 PUBLIC SAFETY</t>
  </si>
  <si>
    <t>J2308864</t>
  </si>
  <si>
    <t>STATE 011623-021523 PUBLIC SAFETY</t>
  </si>
  <si>
    <t>J2307567</t>
  </si>
  <si>
    <t>STATE 121622-011523 PUBLIC SAFETY</t>
  </si>
  <si>
    <t>J2306306</t>
  </si>
  <si>
    <t>STATE 111622-121522 PUBLIC SAFETY</t>
  </si>
  <si>
    <t>J2305175</t>
  </si>
  <si>
    <t>STATE 101622-111522 PUBLIC SAFTEY</t>
  </si>
  <si>
    <t>J2304130</t>
  </si>
  <si>
    <t>STATE 091622-101522 PUBLIC SAFETY</t>
  </si>
  <si>
    <t>J2303141</t>
  </si>
  <si>
    <t>J2302818</t>
  </si>
  <si>
    <t>STATE 081622-091522 PUBLIC SAFETY</t>
  </si>
  <si>
    <t>BD01</t>
  </si>
  <si>
    <t>L2300007</t>
  </si>
  <si>
    <t>ADOPTED BUDGET 22/23</t>
  </si>
  <si>
    <t>OBD</t>
  </si>
  <si>
    <t>L2300004</t>
  </si>
  <si>
    <t>RECOMMENDED BUDGET 22/23</t>
  </si>
  <si>
    <t>-</t>
  </si>
  <si>
    <t>L2300003</t>
  </si>
  <si>
    <t>L2300002</t>
  </si>
  <si>
    <t>J2301787</t>
  </si>
  <si>
    <t>STATE 071622-081522 PUBLIC SAFETY</t>
  </si>
  <si>
    <t>L2200007</t>
  </si>
  <si>
    <t>'Fund'</t>
  </si>
  <si>
    <t>'Organization'</t>
  </si>
  <si>
    <t>'Account'</t>
  </si>
  <si>
    <t>'Program'</t>
  </si>
  <si>
    <t>'Activity'</t>
  </si>
  <si>
    <t>'Actual (YTD)'</t>
  </si>
  <si>
    <t>1019</t>
  </si>
  <si>
    <t>2301</t>
  </si>
  <si>
    <t>Fund</t>
  </si>
  <si>
    <t>Orf</t>
  </si>
  <si>
    <t>Account</t>
  </si>
  <si>
    <t>Program</t>
  </si>
  <si>
    <t>Location</t>
  </si>
  <si>
    <t>Duration</t>
  </si>
  <si>
    <t>Amount</t>
  </si>
  <si>
    <t>NET INC.(DEC) FAIR VALUE ADJUSTMENT</t>
  </si>
  <si>
    <t>MISCELLANEOUS OTHER REVENUE</t>
  </si>
  <si>
    <t>post</t>
  </si>
  <si>
    <t>grant</t>
  </si>
  <si>
    <t>Budget Amount</t>
  </si>
  <si>
    <t>512900</t>
  </si>
  <si>
    <t>522000</t>
  </si>
  <si>
    <t>522100</t>
  </si>
  <si>
    <t>2006</t>
  </si>
  <si>
    <t>522115</t>
  </si>
  <si>
    <t>530100</t>
  </si>
  <si>
    <t>530110</t>
  </si>
  <si>
    <t>540640</t>
  </si>
  <si>
    <t>540705</t>
  </si>
  <si>
    <t>540730</t>
  </si>
  <si>
    <t>540800</t>
  </si>
  <si>
    <t>2025</t>
  </si>
  <si>
    <t>540820</t>
  </si>
  <si>
    <t>542700</t>
  </si>
  <si>
    <t>551000</t>
  </si>
  <si>
    <t>551400</t>
  </si>
  <si>
    <t>552600</t>
  </si>
  <si>
    <t>560200</t>
  </si>
  <si>
    <t>595000</t>
  </si>
  <si>
    <t>8189</t>
  </si>
  <si>
    <t>8291</t>
  </si>
  <si>
    <t>8247</t>
  </si>
  <si>
    <t>8233</t>
  </si>
  <si>
    <t>8217</t>
  </si>
  <si>
    <t>595100</t>
  </si>
  <si>
    <t>204</t>
  </si>
  <si>
    <t>611100</t>
  </si>
  <si>
    <t>611200</t>
  </si>
  <si>
    <t>612000</t>
  </si>
  <si>
    <t>621100</t>
  </si>
  <si>
    <t>621200</t>
  </si>
  <si>
    <t>621300</t>
  </si>
  <si>
    <t>621400</t>
  </si>
  <si>
    <t>622100</t>
  </si>
  <si>
    <t>622150</t>
  </si>
  <si>
    <t>622200</t>
  </si>
  <si>
    <t>623100</t>
  </si>
  <si>
    <t>711000</t>
  </si>
  <si>
    <t>712000</t>
  </si>
  <si>
    <t>714000</t>
  </si>
  <si>
    <t>715100</t>
  </si>
  <si>
    <t>717000</t>
  </si>
  <si>
    <t>717500</t>
  </si>
  <si>
    <t>718000</t>
  </si>
  <si>
    <t>720000</t>
  </si>
  <si>
    <t>722000</t>
  </si>
  <si>
    <t>723000</t>
  </si>
  <si>
    <t>2013</t>
  </si>
  <si>
    <t>723200</t>
  </si>
  <si>
    <t>725000</t>
  </si>
  <si>
    <t>726000</t>
  </si>
  <si>
    <t>728000</t>
  </si>
  <si>
    <t>2040</t>
  </si>
  <si>
    <t>728030</t>
  </si>
  <si>
    <t>728040</t>
  </si>
  <si>
    <t>728105</t>
  </si>
  <si>
    <t>729000</t>
  </si>
  <si>
    <t>729100</t>
  </si>
  <si>
    <t>729200</t>
  </si>
  <si>
    <t>729700</t>
  </si>
  <si>
    <t>730000</t>
  </si>
  <si>
    <t>752500</t>
  </si>
  <si>
    <t>762000</t>
  </si>
  <si>
    <t>729300</t>
  </si>
  <si>
    <t>540706</t>
  </si>
  <si>
    <t>8080</t>
  </si>
  <si>
    <t>2310</t>
  </si>
  <si>
    <t>COA Code</t>
  </si>
  <si>
    <t>COA Description</t>
  </si>
  <si>
    <t>Budget Duration Code</t>
  </si>
  <si>
    <t>Budget ID</t>
  </si>
  <si>
    <t>Budget Description</t>
  </si>
  <si>
    <t>Budget Phase Code</t>
  </si>
  <si>
    <t>Budget Phase Description</t>
  </si>
  <si>
    <t>Fund Code</t>
  </si>
  <si>
    <t>Fund Description</t>
  </si>
  <si>
    <t>Organization Code</t>
  </si>
  <si>
    <t>Organization Description</t>
  </si>
  <si>
    <t>Account Code</t>
  </si>
  <si>
    <t>Account Description</t>
  </si>
  <si>
    <t>Program Code</t>
  </si>
  <si>
    <t>Program Description</t>
  </si>
  <si>
    <t>Activity Description</t>
  </si>
  <si>
    <t>Location Code</t>
  </si>
  <si>
    <t>Location Description</t>
  </si>
  <si>
    <t>COUNTY OF SISKIYOU</t>
  </si>
  <si>
    <t>P</t>
  </si>
  <si>
    <t>24/25</t>
  </si>
  <si>
    <t>FISCAL YEAR 2024/2025</t>
  </si>
  <si>
    <t>ADOPTD</t>
  </si>
  <si>
    <t>ADOPTED 24/25 BUDGET</t>
  </si>
  <si>
    <t>GENERAL FUND</t>
  </si>
  <si>
    <t>SHERIFF-CORONER</t>
  </si>
  <si>
    <t>PUBLIC PROTECTION</t>
  </si>
  <si>
    <t>1001-202010&gt;1002-202010 BOAT TAX</t>
  </si>
  <si>
    <t>GF Match 1001-202010/1002-202010</t>
  </si>
  <si>
    <t>SHERIFF PUBLIC PROTECTION</t>
  </si>
  <si>
    <t>DNA IDENTIFICATION COSTS GC76104.6</t>
  </si>
  <si>
    <t>RESTITUTION</t>
  </si>
  <si>
    <t>POST/STC TRAINING</t>
  </si>
  <si>
    <t>SHERIFF BOATING SAFETY&amp;ENFORCE PRGM</t>
  </si>
  <si>
    <t>COPS 2301-202010/1002-202010</t>
  </si>
  <si>
    <t>1008&gt;1002-202010 CIVIL SRVC COSTS</t>
  </si>
  <si>
    <t>203050&gt;1002-202010 DISPATCH SRVCS</t>
  </si>
  <si>
    <t>2134-401100&gt;202010&amp;1003-133AOD SRVC</t>
  </si>
  <si>
    <t>2101&gt;1002 OVERTIME REIMBURSEMENT</t>
  </si>
  <si>
    <t>2120&gt;1002-202010 CIVIL SRVC COSTS</t>
  </si>
  <si>
    <t>NON-RECIPROCAL TRANSFER IN</t>
  </si>
  <si>
    <t>1002-460051 SHERIFF-CODE ENFORCEMNT</t>
  </si>
  <si>
    <t>RETIREMENT</t>
  </si>
  <si>
    <t>OTHER INSURANCE</t>
  </si>
  <si>
    <t>UNEMPLOYMENT INSURANCE</t>
  </si>
  <si>
    <t>MAINT OF EQUIPMENT - AUTO SERVICE</t>
  </si>
  <si>
    <t>COPS - Sheriff</t>
  </si>
  <si>
    <t>SHERIFF DARE PROGRAM</t>
  </si>
  <si>
    <t>SPECIAL DEPARTMENTAL-FIRE ARMS</t>
  </si>
  <si>
    <t>SPECIAL DEPARTMENTAL-SRT</t>
  </si>
  <si>
    <t>SPECIAL DEPARTMENTAL-CANINE</t>
  </si>
  <si>
    <t>SHERIFF DEA 2013-53 CANNABIS</t>
  </si>
  <si>
    <t>TRANSPORTATION &amp; TRAVEL/AIR SUPPORT</t>
  </si>
  <si>
    <t>CITIZENS OPTION FOR PUBLIC SAFETY</t>
  </si>
  <si>
    <t>COPS/SLESA - GC30061F/GC30025</t>
  </si>
  <si>
    <t>COPS 2301/1006-201160</t>
  </si>
  <si>
    <t>BSCC OFFICER WELLNESS GRANT</t>
  </si>
  <si>
    <t>Budget Period</t>
  </si>
  <si>
    <t>203010</t>
  </si>
  <si>
    <t>COUNTY JAIL</t>
  </si>
  <si>
    <t>540704</t>
  </si>
  <si>
    <t>BOOKING FEES-GC29550/GC30025</t>
  </si>
  <si>
    <t>8075</t>
  </si>
  <si>
    <t>FINGERPRINT FEES TO 203010 JAIL</t>
  </si>
  <si>
    <t>612100</t>
  </si>
  <si>
    <t>STANDBY</t>
  </si>
  <si>
    <t>713000</t>
  </si>
  <si>
    <t>FOOD</t>
  </si>
  <si>
    <t>719000</t>
  </si>
  <si>
    <t>MEDICAL, DENTAL &amp; LAB SUPPLIES</t>
  </si>
  <si>
    <t>721000</t>
  </si>
  <si>
    <t>MISCELLANEOUS EXPENSE</t>
  </si>
  <si>
    <t>724000</t>
  </si>
  <si>
    <t>PUBLICATIONS &amp; LEGAL NOTICES</t>
  </si>
  <si>
    <t>727000</t>
  </si>
  <si>
    <t>SMALL TOOLS &amp; INSTRUMENTS</t>
  </si>
  <si>
    <t>729010</t>
  </si>
  <si>
    <t>TRANSP &amp; TRAVEL-PRISONER TRANSPORT</t>
  </si>
  <si>
    <t>8119</t>
  </si>
  <si>
    <t>CUPA FEES TO 2114-401014</t>
  </si>
  <si>
    <t>2014</t>
  </si>
  <si>
    <t>COPS - Jail</t>
  </si>
  <si>
    <t>201160</t>
  </si>
  <si>
    <t>DISTRICT ATTORNEY-PUBLIC ADMIN</t>
  </si>
  <si>
    <t>8096</t>
  </si>
  <si>
    <t>GF Match 1001-201160/1006-201160</t>
  </si>
  <si>
    <t>1006</t>
  </si>
  <si>
    <t>DISTRICT ATTORNEY PUBLIC PROTECTION</t>
  </si>
  <si>
    <t>522200</t>
  </si>
  <si>
    <t>FORFEITURES</t>
  </si>
  <si>
    <t>522611</t>
  </si>
  <si>
    <t>CIVIL PENALTIES</t>
  </si>
  <si>
    <t>178</t>
  </si>
  <si>
    <t>1006-461043 DA B &amp; P 17206</t>
  </si>
  <si>
    <t>540210</t>
  </si>
  <si>
    <t>MOTOR VEHICLE IN LIEU</t>
  </si>
  <si>
    <t>540702</t>
  </si>
  <si>
    <t>DISTRICT ATTORNEY SUBACCT-GC30025</t>
  </si>
  <si>
    <t>550600</t>
  </si>
  <si>
    <t>ADMINISTRATION SERVICES</t>
  </si>
  <si>
    <t>560300</t>
  </si>
  <si>
    <t>CONTRIBUTIONS FROM OTHERS</t>
  </si>
  <si>
    <t>8086</t>
  </si>
  <si>
    <t>SIU Travel 2120-501010/1006-201160</t>
  </si>
  <si>
    <t>8355</t>
  </si>
  <si>
    <t>WC TRAVEL 1020-201160&gt;1006-201160</t>
  </si>
  <si>
    <t>8311</t>
  </si>
  <si>
    <t>2118&gt;1006,1001-201170 SPECIALTY CRT</t>
  </si>
  <si>
    <t>8225</t>
  </si>
  <si>
    <t>2101&gt;1006-201160 AB109 STAFFING CST</t>
  </si>
  <si>
    <t>716000</t>
  </si>
  <si>
    <t>JURY &amp; WITNESS EXPENSE</t>
  </si>
  <si>
    <t>723100</t>
  </si>
  <si>
    <t>ADMINISTRATION</t>
  </si>
  <si>
    <t>728100</t>
  </si>
  <si>
    <t>SPECIAL DEPARTMENTAL-SECRET</t>
  </si>
  <si>
    <t>2136</t>
  </si>
  <si>
    <t>SART EXPENDITURES</t>
  </si>
  <si>
    <t>2015</t>
  </si>
  <si>
    <t>COPS - District Attorney</t>
  </si>
  <si>
    <t>762030</t>
  </si>
  <si>
    <t>INTANGIBLE ASSETS</t>
  </si>
  <si>
    <t>8207</t>
  </si>
  <si>
    <t>PRIMARY FUND &gt; GRANT FUND INTEREST</t>
  </si>
  <si>
    <t>8356</t>
  </si>
  <si>
    <t>VW GRANT 1006-201160&gt;1021-201160</t>
  </si>
  <si>
    <t>8357</t>
  </si>
  <si>
    <t>XC GRANT 1006-201160&gt;1025-201160</t>
  </si>
  <si>
    <t>1012</t>
  </si>
  <si>
    <t>DA-UNDERSERVED VICTIM ADVOCACY</t>
  </si>
  <si>
    <t>1013</t>
  </si>
  <si>
    <t>DA-ANNUITY AND LIFE INSURANCE FRAUD</t>
  </si>
  <si>
    <t>1020</t>
  </si>
  <si>
    <t>DA-WORKERS COMP INSURANCE FRAUD</t>
  </si>
  <si>
    <t>1021</t>
  </si>
  <si>
    <t>DA-VICTIM WITNESS ASSISTANCE PRGM</t>
  </si>
  <si>
    <t>1024</t>
  </si>
  <si>
    <t>DA-AUTOMOBILE FRAUD INSURANCE PRGM</t>
  </si>
  <si>
    <t>1025</t>
  </si>
  <si>
    <t>DA-COUNTY VICTIM SRVCS PRGM GRANT</t>
  </si>
  <si>
    <t>2151</t>
  </si>
  <si>
    <t>DA FORFEITURE FUNDS</t>
  </si>
  <si>
    <t>761010</t>
  </si>
  <si>
    <t>BUILDING &amp; IMPROVEMENTS</t>
  </si>
  <si>
    <t>204010</t>
  </si>
  <si>
    <t>GENERAL COUNTY FIRE PROTECTION</t>
  </si>
  <si>
    <t>8047</t>
  </si>
  <si>
    <t>GF MATCH 1001-204010/2106-204010</t>
  </si>
  <si>
    <t>2106</t>
  </si>
  <si>
    <t>GENERAL COUNTY FIRE</t>
  </si>
  <si>
    <t>501110</t>
  </si>
  <si>
    <t>SECURED</t>
  </si>
  <si>
    <t>501120</t>
  </si>
  <si>
    <t>CURRENT UNSECURED</t>
  </si>
  <si>
    <t>501150</t>
  </si>
  <si>
    <t>SUPPLEMENTAL</t>
  </si>
  <si>
    <t>501220</t>
  </si>
  <si>
    <t>PRIOR UNSECURED</t>
  </si>
  <si>
    <t>501250</t>
  </si>
  <si>
    <t>PRIOR SUPPLEMENTAL</t>
  </si>
  <si>
    <t>502600</t>
  </si>
  <si>
    <t>TIMBER YIELD</t>
  </si>
  <si>
    <t>531100</t>
  </si>
  <si>
    <t>RENTS &amp; CONCESSIONS</t>
  </si>
  <si>
    <t>540220</t>
  </si>
  <si>
    <t>FISH &amp; GAME IN LIEU</t>
  </si>
  <si>
    <t>540620</t>
  </si>
  <si>
    <t>HOMEOWNER'S PROPERTY TAX RELIEF</t>
  </si>
  <si>
    <t>550330</t>
  </si>
  <si>
    <t>COMMUNICATIONS SERVICES-911</t>
  </si>
  <si>
    <t>177</t>
  </si>
  <si>
    <t>2106-460029 FIRE &amp; EMERGENCY SRVCS</t>
  </si>
  <si>
    <t>751000</t>
  </si>
  <si>
    <t>COST ALLOCATION PLAN</t>
  </si>
  <si>
    <t>752030</t>
  </si>
  <si>
    <t>CA DEPT OF FORESTRY- AMADOR PLAN</t>
  </si>
  <si>
    <t>187</t>
  </si>
  <si>
    <t>2106-460041 FIRE EQUIPMENT</t>
  </si>
  <si>
    <t>JE15</t>
  </si>
  <si>
    <t>J2416059</t>
  </si>
  <si>
    <t>J2315806 REV REC J2400806 FY22/23</t>
  </si>
  <si>
    <t>J2414839</t>
  </si>
  <si>
    <t>STATE 051624-061524 PUBLIC SAFETY</t>
  </si>
  <si>
    <t>J2413333</t>
  </si>
  <si>
    <t>J2413282 REV INCORRECT REV</t>
  </si>
  <si>
    <t>J2413332</t>
  </si>
  <si>
    <t>J2413280 REV DUPLICATE ENTRY</t>
  </si>
  <si>
    <t>J2413284</t>
  </si>
  <si>
    <t>STATE 041624-051524 PUBLIC SAFETY</t>
  </si>
  <si>
    <t>J2413282</t>
  </si>
  <si>
    <t>REV J2413280 WRG ACCTING</t>
  </si>
  <si>
    <t>J2413280</t>
  </si>
  <si>
    <t>J2413279</t>
  </si>
  <si>
    <t>REV J2413270 WRG ACCTING</t>
  </si>
  <si>
    <t>J2413270</t>
  </si>
  <si>
    <t>J2412091</t>
  </si>
  <si>
    <t>STATE 031624-041524 PUBLIC SAFETY</t>
  </si>
  <si>
    <t>J2410633</t>
  </si>
  <si>
    <t>STATE 021624-031524 PUBLIC SAFETY</t>
  </si>
  <si>
    <t>J2409812</t>
  </si>
  <si>
    <t>J2409809COR ST0116224-021524PUBSFTY</t>
  </si>
  <si>
    <t>J2409809</t>
  </si>
  <si>
    <t>J2409347 REV WRONG DESCRIPTION</t>
  </si>
  <si>
    <t>J2409347</t>
  </si>
  <si>
    <t>STATE 121623-011524 PUBLIC SAFETY</t>
  </si>
  <si>
    <t>J2407941</t>
  </si>
  <si>
    <t>J2406850</t>
  </si>
  <si>
    <t>STATE 111623-121523 PUBLIC SAFETY</t>
  </si>
  <si>
    <t>J2405696</t>
  </si>
  <si>
    <t>STATE 101623-111523 PUBLIC SAFETY</t>
  </si>
  <si>
    <t>J2404431</t>
  </si>
  <si>
    <t>STATE 091623-101523 PUBLIC SAFETY</t>
  </si>
  <si>
    <t>J2403157</t>
  </si>
  <si>
    <t>STATE 081623-091523 PUBLIC SAFETY</t>
  </si>
  <si>
    <t>L2400005</t>
  </si>
  <si>
    <t>ADOPTED BUDGET 23/24</t>
  </si>
  <si>
    <t>L2400003</t>
  </si>
  <si>
    <t>RECOMMENDED BUDGET 23/24</t>
  </si>
  <si>
    <t>J2401852</t>
  </si>
  <si>
    <t>STATE 071623-081523 PUBLIC SAFETY</t>
  </si>
  <si>
    <t>J2400806</t>
  </si>
  <si>
    <t>STATE 061623-071523 PUBLIC SAFETY</t>
  </si>
  <si>
    <t>L2400001</t>
  </si>
  <si>
    <t>203050</t>
  </si>
  <si>
    <t>8317</t>
  </si>
  <si>
    <t>8336</t>
  </si>
  <si>
    <t>8249</t>
  </si>
  <si>
    <t>8242</t>
  </si>
  <si>
    <t>8222</t>
  </si>
  <si>
    <t>8132</t>
  </si>
  <si>
    <t>8358</t>
  </si>
  <si>
    <t>2021</t>
  </si>
  <si>
    <t>740000</t>
  </si>
  <si>
    <t>SUPPORT AND CARE</t>
  </si>
  <si>
    <t>FUND</t>
  </si>
  <si>
    <t>ORG</t>
  </si>
  <si>
    <t>ACCOUNT</t>
  </si>
  <si>
    <t>PROGRAM</t>
  </si>
  <si>
    <t>ACTIVITY</t>
  </si>
  <si>
    <t>DURATION</t>
  </si>
  <si>
    <t>2024/2025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</si>
</sst>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0"/>
    <numFmt numFmtId="165" formatCode="dd\-mmm_)"/>
    <numFmt numFmtId="166" formatCode="_(* #,##0_);_(* \(#,##0\);_(* &quot;-&quot;??_);_(@_)"/>
    <numFmt numFmtId="167" formatCode="[$-409]m/d/yy\ h:mm:ss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sz val="10"/>
      <name val="Arial"/>
      <family val="2"/>
    </font>
    <font>
      <b/>
      <i/>
      <u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32" fillId="0" borderId="0"/>
  </cellStyleXfs>
  <cellXfs count="80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164" fontId="0" fillId="0" borderId="0" xfId="0" applyNumberFormat="1"/>
    <xf numFmtId="16" fontId="21" fillId="0" borderId="0" xfId="0" quotePrefix="1" applyNumberFormat="1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16" fontId="22" fillId="0" borderId="0" xfId="0" quotePrefix="1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37" fontId="19" fillId="0" borderId="0" xfId="0" applyNumberFormat="1" applyFont="1"/>
    <xf numFmtId="37" fontId="19" fillId="0" borderId="11" xfId="0" applyNumberFormat="1" applyFont="1" applyBorder="1" applyAlignment="1">
      <alignment horizontal="center"/>
    </xf>
    <xf numFmtId="37" fontId="19" fillId="0" borderId="11" xfId="0" applyNumberFormat="1" applyFont="1" applyBorder="1"/>
    <xf numFmtId="37" fontId="19" fillId="33" borderId="1" xfId="0" applyNumberFormat="1" applyFont="1" applyFill="1" applyBorder="1"/>
    <xf numFmtId="0" fontId="22" fillId="35" borderId="0" xfId="0" applyFont="1" applyFill="1"/>
    <xf numFmtId="37" fontId="19" fillId="0" borderId="12" xfId="0" applyNumberFormat="1" applyFont="1" applyBorder="1"/>
    <xf numFmtId="37" fontId="22" fillId="35" borderId="0" xfId="0" applyNumberFormat="1" applyFont="1" applyFill="1"/>
    <xf numFmtId="37" fontId="19" fillId="0" borderId="13" xfId="0" applyNumberFormat="1" applyFont="1" applyBorder="1"/>
    <xf numFmtId="0" fontId="19" fillId="0" borderId="13" xfId="0" applyFont="1" applyBorder="1"/>
    <xf numFmtId="0" fontId="19" fillId="0" borderId="14" xfId="0" applyFont="1" applyBorder="1"/>
    <xf numFmtId="37" fontId="21" fillId="0" borderId="0" xfId="0" applyNumberFormat="1" applyFont="1"/>
    <xf numFmtId="37" fontId="23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165" fontId="21" fillId="0" borderId="0" xfId="0" quotePrefix="1" applyNumberFormat="1" applyFont="1" applyAlignment="1">
      <alignment horizontal="center"/>
    </xf>
    <xf numFmtId="37" fontId="19" fillId="0" borderId="0" xfId="0" applyNumberFormat="1" applyFont="1" applyAlignment="1">
      <alignment horizontal="center"/>
    </xf>
    <xf numFmtId="37" fontId="19" fillId="0" borderId="1" xfId="0" applyNumberFormat="1" applyFont="1" applyBorder="1"/>
    <xf numFmtId="37" fontId="26" fillId="0" borderId="0" xfId="0" applyNumberFormat="1" applyFont="1"/>
    <xf numFmtId="49" fontId="0" fillId="0" borderId="0" xfId="0" applyNumberFormat="1"/>
    <xf numFmtId="2" fontId="0" fillId="0" borderId="0" xfId="0" applyNumberFormat="1"/>
    <xf numFmtId="43" fontId="0" fillId="0" borderId="0" xfId="1" applyFont="1"/>
    <xf numFmtId="39" fontId="19" fillId="0" borderId="0" xfId="43" applyNumberFormat="1" applyFont="1"/>
    <xf numFmtId="166" fontId="26" fillId="34" borderId="0" xfId="44" applyNumberFormat="1" applyFont="1" applyFill="1" applyProtection="1"/>
    <xf numFmtId="0" fontId="19" fillId="0" borderId="0" xfId="43" applyFont="1"/>
    <xf numFmtId="0" fontId="18" fillId="0" borderId="0" xfId="43" applyFont="1" applyAlignment="1">
      <alignment horizontal="center"/>
    </xf>
    <xf numFmtId="0" fontId="28" fillId="0" borderId="0" xfId="43" applyFont="1" applyAlignment="1">
      <alignment horizontal="center"/>
    </xf>
    <xf numFmtId="0" fontId="29" fillId="0" borderId="0" xfId="43" applyFont="1"/>
    <xf numFmtId="37" fontId="19" fillId="0" borderId="0" xfId="43" applyNumberFormat="1" applyFont="1"/>
    <xf numFmtId="0" fontId="28" fillId="0" borderId="0" xfId="43" applyFont="1"/>
    <xf numFmtId="0" fontId="19" fillId="0" borderId="0" xfId="43" applyFont="1" applyAlignment="1">
      <alignment horizontal="center"/>
    </xf>
    <xf numFmtId="0" fontId="21" fillId="0" borderId="0" xfId="43" applyFont="1" applyAlignment="1">
      <alignment horizontal="center"/>
    </xf>
    <xf numFmtId="0" fontId="21" fillId="0" borderId="0" xfId="43" applyFont="1" applyAlignment="1">
      <alignment horizontal="center" wrapText="1"/>
    </xf>
    <xf numFmtId="0" fontId="26" fillId="0" borderId="0" xfId="43"/>
    <xf numFmtId="0" fontId="22" fillId="0" borderId="0" xfId="43" applyFont="1" applyAlignment="1">
      <alignment horizontal="center"/>
    </xf>
    <xf numFmtId="0" fontId="26" fillId="0" borderId="0" xfId="43" applyAlignment="1">
      <alignment horizontal="center"/>
    </xf>
    <xf numFmtId="166" fontId="19" fillId="0" borderId="0" xfId="44" applyNumberFormat="1" applyFont="1" applyFill="1" applyProtection="1"/>
    <xf numFmtId="166" fontId="19" fillId="0" borderId="0" xfId="44" applyNumberFormat="1" applyFont="1" applyProtection="1"/>
    <xf numFmtId="37" fontId="26" fillId="0" borderId="0" xfId="43" applyNumberFormat="1"/>
    <xf numFmtId="49" fontId="30" fillId="0" borderId="0" xfId="0" applyNumberFormat="1" applyFont="1"/>
    <xf numFmtId="166" fontId="19" fillId="34" borderId="0" xfId="44" applyNumberFormat="1" applyFont="1" applyFill="1" applyProtection="1"/>
    <xf numFmtId="49" fontId="0" fillId="36" borderId="0" xfId="0" applyNumberFormat="1" applyFill="1"/>
    <xf numFmtId="43" fontId="0" fillId="36" borderId="0" xfId="1" applyFont="1" applyFill="1"/>
    <xf numFmtId="0" fontId="32" fillId="0" borderId="0" xfId="45"/>
    <xf numFmtId="167" fontId="32" fillId="0" borderId="0" xfId="45" applyNumberFormat="1"/>
    <xf numFmtId="0" fontId="33" fillId="0" borderId="0" xfId="0" applyFont="1"/>
    <xf numFmtId="43" fontId="33" fillId="0" borderId="0" xfId="1" applyFont="1"/>
    <xf numFmtId="43" fontId="0" fillId="0" borderId="0" xfId="1" applyFont="1" applyFill="1"/>
    <xf numFmtId="0" fontId="0" fillId="36" borderId="0" xfId="0" applyFill="1"/>
    <xf numFmtId="49" fontId="33" fillId="0" borderId="0" xfId="0" applyNumberFormat="1" applyFont="1"/>
    <xf numFmtId="167" fontId="32" fillId="36" borderId="0" xfId="45" applyNumberFormat="1" applyFill="1"/>
    <xf numFmtId="0" fontId="32" fillId="36" borderId="0" xfId="45" applyFill="1"/>
    <xf numFmtId="166" fontId="26" fillId="0" borderId="0" xfId="44" applyNumberFormat="1" applyFont="1" applyFill="1" applyProtection="1"/>
    <xf numFmtId="37" fontId="19" fillId="34" borderId="0" xfId="0" applyNumberFormat="1" applyFont="1" applyFill="1"/>
    <xf numFmtId="37" fontId="19" fillId="34" borderId="1" xfId="0" applyNumberFormat="1" applyFont="1" applyFill="1" applyBorder="1"/>
    <xf numFmtId="49" fontId="1" fillId="27" borderId="0" xfId="37" applyNumberFormat="1"/>
    <xf numFmtId="0" fontId="1" fillId="27" borderId="0" xfId="37"/>
    <xf numFmtId="0" fontId="0" fillId="27" borderId="0" xfId="37" applyFont="1"/>
    <xf numFmtId="43" fontId="1" fillId="27" borderId="0" xfId="1" applyFill="1"/>
    <xf numFmtId="0" fontId="1" fillId="27" borderId="0" xfId="37" applyNumberFormat="1"/>
    <xf numFmtId="1" fontId="0" fillId="0" borderId="0" xfId="0" applyNumberFormat="1"/>
    <xf numFmtId="49" fontId="0" fillId="37" borderId="0" xfId="0" applyNumberFormat="1" applyFill="1"/>
    <xf numFmtId="0" fontId="0" fillId="37" borderId="0" xfId="0" applyFill="1"/>
    <xf numFmtId="43" fontId="0" fillId="37" borderId="0" xfId="1" applyFont="1" applyFill="1"/>
    <xf numFmtId="49" fontId="0" fillId="38" borderId="0" xfId="0" applyNumberFormat="1" applyFill="1"/>
    <xf numFmtId="43" fontId="0" fillId="38" borderId="0" xfId="1" applyFont="1" applyFill="1"/>
    <xf numFmtId="0" fontId="0" fillId="38" borderId="0" xfId="0" applyFill="1"/>
    <xf numFmtId="22" fontId="0" fillId="0" borderId="0" xfId="0" applyNumberFormat="1"/>
    <xf numFmtId="22" fontId="0" fillId="38" borderId="0" xfId="0" applyNumberFormat="1" applyFill="1"/>
    <xf numFmtId="2" fontId="0" fillId="36" borderId="0" xfId="0" applyNumberFormat="1" applyFill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7000000}"/>
    <cellStyle name="Normal 3" xfId="45" xr:uid="{00000000-0005-0000-0000-000028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_Aud/MOE%20Prop%20172/2017-2018/17-18%20County%20MOE%20Annual%20Work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_Aud/MOE%20Prop%20172/2010-2011/1011%20County%20MOE%20Annual%20Work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heign\Downloads\FTVACCT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E"/>
      <sheetName val="1314 Payments"/>
      <sheetName val="1415 PAYMENTS"/>
      <sheetName val="1516 PYMTS"/>
      <sheetName val="1617 PYMTS"/>
      <sheetName val="14-15 Adj-budget Worksheet"/>
      <sheetName val="PIV TBLE 1516"/>
      <sheetName val="14-15Budget Download"/>
      <sheetName val="2014-15 MOE PV"/>
      <sheetName val="14-15 Piv Tbl As Value"/>
      <sheetName val="202010"/>
      <sheetName val="203010"/>
      <sheetName val="201160"/>
      <sheetName val="203050"/>
      <sheetName val="203040"/>
      <sheetName val="204010"/>
      <sheetName val="1516 RAW BUDGET DATA"/>
      <sheetName val="1516 ADJ BUDG WORKSHT"/>
      <sheetName val="15-16 BUDG EXPENSE SPRDSHEET"/>
      <sheetName val="15-16 RAW ADOPT BUD"/>
      <sheetName val="202010-16"/>
      <sheetName val="203010-16"/>
      <sheetName val="201160-16"/>
      <sheetName val="203050-16"/>
      <sheetName val="203040-16"/>
      <sheetName val="204010-16"/>
      <sheetName val="1617 RAW BUDG DATA"/>
      <sheetName val="16-17 ADJ BUDG WRKSHT"/>
      <sheetName val="16-17 BUDG EXP WRKSHT"/>
      <sheetName val="202010-17"/>
      <sheetName val="203010-17"/>
      <sheetName val="201160-17"/>
      <sheetName val="203050-17"/>
      <sheetName val="203040-17"/>
      <sheetName val="204010-17"/>
      <sheetName val="Sheet1"/>
    </sheetNames>
    <sheetDataSet>
      <sheetData sheetId="0" refreshError="1"/>
      <sheetData sheetId="1" refreshError="1">
        <row r="15">
          <cell r="K15">
            <v>2768039.81</v>
          </cell>
        </row>
      </sheetData>
      <sheetData sheetId="2" refreshError="1"/>
      <sheetData sheetId="3" refreshError="1"/>
      <sheetData sheetId="4" refreshError="1"/>
      <sheetData sheetId="5" refreshError="1">
        <row r="3">
          <cell r="B3">
            <v>15326421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4">
          <cell r="N24">
            <v>16328902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24">
          <cell r="N24">
            <v>17020265.850000001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e"/>
      <sheetName val="10adjbud"/>
      <sheetName val="EXPORT"/>
      <sheetName val="PIVOT AS VALUES"/>
      <sheetName val="202010"/>
      <sheetName val="203010"/>
      <sheetName val="201160"/>
      <sheetName val="203050"/>
      <sheetName val="203040"/>
      <sheetName val="204010"/>
    </sheetNames>
    <sheetDataSet>
      <sheetData sheetId="0"/>
      <sheetData sheetId="1">
        <row r="3">
          <cell r="B3">
            <v>15892614.579999998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VACCT."/>
    </sheetNames>
    <sheetDataSet>
      <sheetData sheetId="0">
        <row r="1">
          <cell r="B1">
            <v>101000</v>
          </cell>
          <cell r="C1" t="str">
            <v>INTERFUND CASH</v>
          </cell>
        </row>
        <row r="2">
          <cell r="B2">
            <v>102001</v>
          </cell>
          <cell r="C2" t="str">
            <v>IMPREST CASH - AGRICULTURE</v>
          </cell>
        </row>
        <row r="3">
          <cell r="B3">
            <v>102002</v>
          </cell>
          <cell r="C3" t="str">
            <v>IMPREST CASH - ASSESSOR</v>
          </cell>
        </row>
        <row r="4">
          <cell r="B4">
            <v>102003</v>
          </cell>
          <cell r="C4" t="str">
            <v>IMPREST CASH - CLERK</v>
          </cell>
        </row>
        <row r="5">
          <cell r="B5">
            <v>102004</v>
          </cell>
          <cell r="C5" t="str">
            <v>IMPREST CASH - COMMUNICATIONS</v>
          </cell>
        </row>
        <row r="6">
          <cell r="B6">
            <v>102005</v>
          </cell>
          <cell r="C6" t="str">
            <v>IMPREST CASH - MENTAL HEALTH</v>
          </cell>
        </row>
        <row r="7">
          <cell r="B7">
            <v>102006</v>
          </cell>
          <cell r="C7" t="str">
            <v>IMPREST CASH - PERINATAL</v>
          </cell>
        </row>
        <row r="8">
          <cell r="B8">
            <v>102007</v>
          </cell>
          <cell r="C8" t="str">
            <v>IMPREST CASH - DISTRICT ATTORNEY</v>
          </cell>
        </row>
        <row r="9">
          <cell r="B9">
            <v>102008</v>
          </cell>
          <cell r="C9" t="str">
            <v>IMPREST CASH - PUBLIC ADMINISTRATOR</v>
          </cell>
        </row>
        <row r="10">
          <cell r="B10">
            <v>102009</v>
          </cell>
          <cell r="C10" t="str">
            <v>IMPREST CASH - FAMILY SUPPORT</v>
          </cell>
        </row>
        <row r="11">
          <cell r="B11">
            <v>102010</v>
          </cell>
          <cell r="C11" t="str">
            <v>IMPREST CASH - IRS CONTINGENCY FUND</v>
          </cell>
        </row>
        <row r="12">
          <cell r="B12">
            <v>102011</v>
          </cell>
          <cell r="C12" t="str">
            <v>IMPREST CASH - YREKA FARM ADVISOR</v>
          </cell>
        </row>
        <row r="13">
          <cell r="B13">
            <v>102012</v>
          </cell>
          <cell r="C13" t="str">
            <v>IMPREST CASH - HEALTH DEPARTMENT</v>
          </cell>
        </row>
        <row r="14">
          <cell r="B14">
            <v>102013</v>
          </cell>
          <cell r="C14" t="str">
            <v>IMPREST CASH - DORRIS/TULELAKE MUNI</v>
          </cell>
        </row>
        <row r="15">
          <cell r="B15">
            <v>102014</v>
          </cell>
          <cell r="C15" t="str">
            <v>IMPREST CASH - SO ADA GRANT - ARRA</v>
          </cell>
        </row>
        <row r="16">
          <cell r="B16">
            <v>102015</v>
          </cell>
          <cell r="C16" t="str">
            <v>IMPREST CASH-SO RURAL LE GRANT ARRA</v>
          </cell>
        </row>
        <row r="17">
          <cell r="B17">
            <v>102016</v>
          </cell>
          <cell r="C17" t="str">
            <v>IMPREST CASH-TULELAKE TRANS STATION</v>
          </cell>
        </row>
        <row r="18">
          <cell r="B18">
            <v>102017</v>
          </cell>
          <cell r="C18" t="str">
            <v>IMPREST CASH - HAPPY CAMP MUNICIPAL</v>
          </cell>
        </row>
        <row r="19">
          <cell r="B19">
            <v>102018</v>
          </cell>
          <cell r="C19" t="str">
            <v>IMPREST CASH - LIBRARY</v>
          </cell>
        </row>
        <row r="20">
          <cell r="B20">
            <v>102019</v>
          </cell>
          <cell r="C20" t="str">
            <v>IMPREST CASH - MUSEUM</v>
          </cell>
        </row>
        <row r="21">
          <cell r="B21">
            <v>102019</v>
          </cell>
          <cell r="C21" t="str">
            <v>IMPREST CASH - MUSEUM</v>
          </cell>
        </row>
        <row r="22">
          <cell r="B22">
            <v>102020</v>
          </cell>
          <cell r="C22" t="str">
            <v>IMPREST CASH-MHSA FLEXIBLE SPENDING</v>
          </cell>
        </row>
        <row r="23">
          <cell r="B23">
            <v>102021</v>
          </cell>
          <cell r="C23" t="str">
            <v>IMPREST CASH - PLANNING DEPARTMENT</v>
          </cell>
        </row>
        <row r="24">
          <cell r="B24">
            <v>102022</v>
          </cell>
          <cell r="C24" t="str">
            <v>IMPREST CASH - RECORDER</v>
          </cell>
        </row>
        <row r="25">
          <cell r="B25">
            <v>102023</v>
          </cell>
          <cell r="C25" t="str">
            <v>IMPREST CASH - SHERIFF-CORONER</v>
          </cell>
        </row>
        <row r="26">
          <cell r="B26">
            <v>102024</v>
          </cell>
          <cell r="C26" t="str">
            <v>IMPREST CASH - SURVEYOR</v>
          </cell>
        </row>
        <row r="27">
          <cell r="B27">
            <v>102025</v>
          </cell>
          <cell r="C27" t="str">
            <v>IMPREST CASH - TAX COLLECTOR-TREASU</v>
          </cell>
        </row>
        <row r="28">
          <cell r="B28">
            <v>102026</v>
          </cell>
          <cell r="C28" t="str">
            <v>IMPREST CASH - CRIPPLED CHILDREN'S</v>
          </cell>
        </row>
        <row r="29">
          <cell r="B29">
            <v>102027</v>
          </cell>
          <cell r="C29" t="str">
            <v>IMPREST CASH - HUMAN SERVICES</v>
          </cell>
        </row>
        <row r="30">
          <cell r="B30">
            <v>102028</v>
          </cell>
          <cell r="C30" t="str">
            <v>IMPREST CASH - BUILDING DEPARTMENT</v>
          </cell>
        </row>
        <row r="31">
          <cell r="B31">
            <v>102029</v>
          </cell>
          <cell r="C31" t="str">
            <v>IMPREST CASH - PROBATION TRAVEL</v>
          </cell>
        </row>
        <row r="32">
          <cell r="B32">
            <v>102030</v>
          </cell>
          <cell r="C32" t="str">
            <v>IMPREST CASH - WESTERN MUNICIPAL CT</v>
          </cell>
        </row>
        <row r="33">
          <cell r="B33">
            <v>102030</v>
          </cell>
          <cell r="C33" t="str">
            <v>IMPREST CASH - SUP CRT CRIMINAL DIV</v>
          </cell>
        </row>
        <row r="34">
          <cell r="B34">
            <v>102031</v>
          </cell>
          <cell r="C34" t="str">
            <v>IMPREST CASH - JAIL</v>
          </cell>
        </row>
        <row r="35">
          <cell r="B35">
            <v>102032</v>
          </cell>
          <cell r="C35" t="str">
            <v>IMPREST CASH - CONCILIATION &amp; MEDIA</v>
          </cell>
        </row>
        <row r="36">
          <cell r="B36">
            <v>102032</v>
          </cell>
          <cell r="C36" t="str">
            <v>IMPREST CASH - SUP CRT TRAVEL FUND</v>
          </cell>
        </row>
        <row r="37">
          <cell r="B37">
            <v>102032</v>
          </cell>
          <cell r="C37" t="str">
            <v>IMPREST CASH - COURT SVCS TRAVEL</v>
          </cell>
        </row>
        <row r="38">
          <cell r="B38">
            <v>102033</v>
          </cell>
          <cell r="C38" t="str">
            <v>IMPREST CASH - SOCIAL SVC EMERGENCY</v>
          </cell>
        </row>
        <row r="39">
          <cell r="B39">
            <v>102034</v>
          </cell>
          <cell r="C39" t="str">
            <v>IMPREST CASH - SOUTHEASTERN MUNICIP</v>
          </cell>
        </row>
        <row r="40">
          <cell r="B40">
            <v>102035</v>
          </cell>
          <cell r="C40" t="str">
            <v>IMPREST CASH - JAIL TRAINING FUND</v>
          </cell>
        </row>
        <row r="41">
          <cell r="B41">
            <v>102036</v>
          </cell>
          <cell r="C41" t="str">
            <v>IMPREST CASH - COUNTY ADMINISTRATOR</v>
          </cell>
        </row>
        <row r="42">
          <cell r="B42">
            <v>102037</v>
          </cell>
          <cell r="C42" t="str">
            <v>IMPREST CASH - AIR POLLUTION</v>
          </cell>
        </row>
        <row r="43">
          <cell r="B43">
            <v>102038</v>
          </cell>
          <cell r="C43" t="str">
            <v>IMPREST CASH - GAIN</v>
          </cell>
        </row>
        <row r="44">
          <cell r="B44">
            <v>102039</v>
          </cell>
          <cell r="C44" t="str">
            <v>IMPREST CASH - MENTAL HEALTH TRAVEL</v>
          </cell>
        </row>
        <row r="45">
          <cell r="B45">
            <v>102040</v>
          </cell>
          <cell r="C45" t="str">
            <v>IMPREST CASH - PUBLIC WORKS/ROAD RV</v>
          </cell>
        </row>
        <row r="46">
          <cell r="B46">
            <v>102041</v>
          </cell>
          <cell r="C46" t="str">
            <v>IMPREST CASH - AREA AGENCY ON AGING</v>
          </cell>
        </row>
        <row r="47">
          <cell r="B47">
            <v>102042</v>
          </cell>
          <cell r="C47" t="str">
            <v>IMPREST CASH - GATE FEES</v>
          </cell>
        </row>
        <row r="48">
          <cell r="B48">
            <v>102043</v>
          </cell>
          <cell r="C48" t="str">
            <v>IMPREST CASH - HORNBROOK CEMETERY</v>
          </cell>
        </row>
        <row r="49">
          <cell r="B49">
            <v>102044</v>
          </cell>
          <cell r="C49" t="str">
            <v>IMPREST CASH - STAGE</v>
          </cell>
        </row>
        <row r="50">
          <cell r="B50">
            <v>102045</v>
          </cell>
          <cell r="C50" t="str">
            <v>IMPREST CASH - ROAD PETTY CASH</v>
          </cell>
        </row>
        <row r="51">
          <cell r="B51">
            <v>102046</v>
          </cell>
          <cell r="C51" t="str">
            <v>IMPREST CASH - BHS/MAPS</v>
          </cell>
        </row>
        <row r="52">
          <cell r="B52">
            <v>102047</v>
          </cell>
          <cell r="C52" t="str">
            <v>IMPREST CASH - PUBLIC HEALTH/TRAVEL</v>
          </cell>
        </row>
        <row r="53">
          <cell r="B53">
            <v>102048</v>
          </cell>
          <cell r="C53" t="str">
            <v>IMPREST CASH - FAMILY LAW</v>
          </cell>
        </row>
        <row r="54">
          <cell r="B54">
            <v>102049</v>
          </cell>
          <cell r="C54" t="str">
            <v>IMPREST CASH - CIVIL DIVISION</v>
          </cell>
        </row>
        <row r="55">
          <cell r="B55">
            <v>102050</v>
          </cell>
          <cell r="C55" t="str">
            <v>IMPREST CASH - HAPPY CAMP CEMETERY</v>
          </cell>
        </row>
        <row r="56">
          <cell r="B56">
            <v>102051</v>
          </cell>
          <cell r="C56" t="str">
            <v>IMPREST CASH - DUNSMUIR RECREATION</v>
          </cell>
        </row>
        <row r="57">
          <cell r="B57">
            <v>102052</v>
          </cell>
          <cell r="C57" t="str">
            <v>IMPREST CASH - JUVENILE HALL</v>
          </cell>
        </row>
        <row r="58">
          <cell r="B58">
            <v>102053</v>
          </cell>
          <cell r="C58" t="str">
            <v>IMPREST CASH - AUDITOR</v>
          </cell>
        </row>
        <row r="59">
          <cell r="B59">
            <v>102054</v>
          </cell>
          <cell r="C59" t="str">
            <v>IMPREST CASH - CHILDREN &amp; FAMILIES</v>
          </cell>
        </row>
        <row r="60">
          <cell r="B60">
            <v>102056</v>
          </cell>
          <cell r="C60" t="str">
            <v>IMPREST CASH - SISKIYOU RESOURCES</v>
          </cell>
        </row>
        <row r="61">
          <cell r="B61">
            <v>102057</v>
          </cell>
          <cell r="C61" t="str">
            <v>IMPREST CASH - YREKA FARM ADVISOR</v>
          </cell>
        </row>
        <row r="62">
          <cell r="B62">
            <v>102058</v>
          </cell>
          <cell r="C62" t="str">
            <v>IMPREST CASH - DUNSMUIR BOTANICAL</v>
          </cell>
        </row>
        <row r="63">
          <cell r="B63">
            <v>102058</v>
          </cell>
          <cell r="C63" t="str">
            <v>IMPREST CASH - DUNSMUIR FIRE</v>
          </cell>
        </row>
        <row r="64">
          <cell r="B64">
            <v>102059</v>
          </cell>
          <cell r="C64" t="str">
            <v>IMPREST CASH - GRENADA FIRE DIST</v>
          </cell>
        </row>
        <row r="65">
          <cell r="B65">
            <v>102060</v>
          </cell>
          <cell r="C65" t="str">
            <v>IMPREST CASH-SHASTA VALLEY CEMETERY</v>
          </cell>
        </row>
        <row r="66">
          <cell r="B66">
            <v>102061</v>
          </cell>
          <cell r="C66" t="str">
            <v>IMPREST CASH - MAYTEN FIRE DISTRICT</v>
          </cell>
        </row>
        <row r="67">
          <cell r="B67">
            <v>102062</v>
          </cell>
          <cell r="C67" t="str">
            <v>IMPREST CASH - WALMART CARD</v>
          </cell>
        </row>
        <row r="68">
          <cell r="B68">
            <v>102063</v>
          </cell>
          <cell r="C68" t="str">
            <v>IMPREST CASH - BANK OF AMERICA</v>
          </cell>
        </row>
        <row r="69">
          <cell r="B69">
            <v>102063</v>
          </cell>
          <cell r="C69" t="str">
            <v>IMPREST CASH - COURTS BK OF AMERICA</v>
          </cell>
        </row>
        <row r="70">
          <cell r="B70">
            <v>102064</v>
          </cell>
          <cell r="C70" t="str">
            <v>IMPREST CASH - BUTTE VLY FIRE</v>
          </cell>
        </row>
        <row r="71">
          <cell r="B71">
            <v>102065</v>
          </cell>
          <cell r="C71" t="str">
            <v>IMPREST CASH - COPCO LAKE FIRE</v>
          </cell>
        </row>
        <row r="72">
          <cell r="B72">
            <v>102066</v>
          </cell>
          <cell r="C72" t="str">
            <v>IMPREST CASH - SCOTT VALLEY FIRE</v>
          </cell>
        </row>
        <row r="73">
          <cell r="B73">
            <v>102067</v>
          </cell>
          <cell r="C73" t="str">
            <v>IMPREST CASH - HAPPY CAMP SANITARY</v>
          </cell>
        </row>
        <row r="74">
          <cell r="B74">
            <v>102068</v>
          </cell>
          <cell r="C74" t="str">
            <v>IMPREST CASH - BLACK BUTTE TRANSFER</v>
          </cell>
        </row>
        <row r="75">
          <cell r="B75">
            <v>102069</v>
          </cell>
          <cell r="C75" t="str">
            <v>IMPREST CASH -OBERLIN ROAD TRANSFER</v>
          </cell>
        </row>
        <row r="76">
          <cell r="B76">
            <v>102200</v>
          </cell>
          <cell r="C76" t="str">
            <v>FAIR MARKET VALUE ADJUSTMENT GASB31</v>
          </cell>
        </row>
        <row r="77">
          <cell r="B77">
            <v>103000</v>
          </cell>
          <cell r="C77" t="str">
            <v>CASH WITH FISCAL AGENT</v>
          </cell>
        </row>
        <row r="78">
          <cell r="B78">
            <v>103001</v>
          </cell>
          <cell r="C78" t="str">
            <v>DEFERRED COMPENSATION</v>
          </cell>
        </row>
        <row r="79">
          <cell r="B79">
            <v>106000</v>
          </cell>
          <cell r="C79" t="str">
            <v>PAYROLL CLEARING</v>
          </cell>
        </row>
        <row r="80">
          <cell r="B80">
            <v>109001</v>
          </cell>
          <cell r="C80" t="str">
            <v>DEPOSITS WITH OTHERS - SAMIS</v>
          </cell>
        </row>
        <row r="81">
          <cell r="B81">
            <v>109002</v>
          </cell>
          <cell r="C81" t="str">
            <v>DEPOSIT W/OTHERS-PACIFIC CREST FCU</v>
          </cell>
        </row>
        <row r="82">
          <cell r="B82">
            <v>109003</v>
          </cell>
          <cell r="C82" t="str">
            <v>DEPOSITS WITH OTHERS - HARDEN &amp; CO.</v>
          </cell>
        </row>
        <row r="83">
          <cell r="B83">
            <v>109004</v>
          </cell>
          <cell r="C83" t="str">
            <v>DEPOSITS W/OTHERS - BANK OF AMER</v>
          </cell>
        </row>
        <row r="84">
          <cell r="B84">
            <v>109005</v>
          </cell>
          <cell r="C84" t="str">
            <v>DEPOSITS W/OTHERS - SCOTT VALLEY BK</v>
          </cell>
        </row>
        <row r="85">
          <cell r="B85">
            <v>109006</v>
          </cell>
          <cell r="C85" t="str">
            <v>DEPOSITS W/OTHERS - TIMBERLINE BANK</v>
          </cell>
        </row>
        <row r="86">
          <cell r="B86">
            <v>109006</v>
          </cell>
          <cell r="C86" t="str">
            <v>DEPOSIT W/OTHERS - PREMIER WESTBANK</v>
          </cell>
        </row>
        <row r="87">
          <cell r="B87">
            <v>109006</v>
          </cell>
          <cell r="C87" t="str">
            <v>DEPOSIT W/OTHERS - BANNER BANK</v>
          </cell>
        </row>
        <row r="88">
          <cell r="B88">
            <v>109007</v>
          </cell>
          <cell r="C88" t="str">
            <v>DEPOSITS W/OTHERS - STATE COMP INS</v>
          </cell>
        </row>
        <row r="89">
          <cell r="B89">
            <v>109008</v>
          </cell>
          <cell r="C89" t="str">
            <v>DEPOSITS W/OTHERS-AT THE PRK STORGE</v>
          </cell>
        </row>
        <row r="90">
          <cell r="B90">
            <v>109009</v>
          </cell>
          <cell r="C90" t="str">
            <v>DEPOSITS W/OTHERS-SECURITY DEP MHSA</v>
          </cell>
        </row>
        <row r="91">
          <cell r="B91">
            <v>109010</v>
          </cell>
          <cell r="C91" t="str">
            <v>DEPOSITS WITH OTHERS</v>
          </cell>
        </row>
        <row r="92">
          <cell r="B92">
            <v>109011</v>
          </cell>
          <cell r="C92" t="str">
            <v>DEPOSIT W/OTHR 115PARS TRUSTPENSION</v>
          </cell>
        </row>
        <row r="93">
          <cell r="B93">
            <v>109012</v>
          </cell>
          <cell r="C93" t="str">
            <v>DEPOSIT W/OTHERS-NAVIA (CAC/CAM)</v>
          </cell>
        </row>
        <row r="94">
          <cell r="B94">
            <v>109013</v>
          </cell>
          <cell r="C94" t="str">
            <v>DEPOSIT W/OTHERS-PENSION LIAB PARS</v>
          </cell>
        </row>
        <row r="95">
          <cell r="B95">
            <v>110000</v>
          </cell>
          <cell r="C95" t="str">
            <v>CASH IN BANK - OPERATIONS</v>
          </cell>
        </row>
        <row r="96">
          <cell r="B96">
            <v>116000</v>
          </cell>
          <cell r="C96" t="str">
            <v>INVESTMENTS</v>
          </cell>
        </row>
        <row r="97">
          <cell r="B97">
            <v>116100</v>
          </cell>
          <cell r="C97" t="str">
            <v>INVESTMENTS-RINGE MEMORIAL</v>
          </cell>
        </row>
        <row r="98">
          <cell r="B98">
            <v>121000</v>
          </cell>
          <cell r="C98" t="str">
            <v>ACCOUNTS RECEIVABLE</v>
          </cell>
        </row>
        <row r="99">
          <cell r="B99">
            <v>121001</v>
          </cell>
          <cell r="C99" t="str">
            <v>ACCOUNTS RECEIVABLE - RECORDER</v>
          </cell>
        </row>
        <row r="100">
          <cell r="B100">
            <v>121002</v>
          </cell>
          <cell r="C100" t="str">
            <v>ACCOUNTS REC-STATE REG WARRANT IOU</v>
          </cell>
        </row>
        <row r="101">
          <cell r="B101">
            <v>121003</v>
          </cell>
          <cell r="C101" t="str">
            <v>ACCOUNTS RECEIVABLE - HEAL THERAPY</v>
          </cell>
        </row>
        <row r="102">
          <cell r="B102">
            <v>121050</v>
          </cell>
          <cell r="C102" t="str">
            <v>ACCOUNTS RECEIVABLE - ACCRUAL</v>
          </cell>
        </row>
        <row r="103">
          <cell r="B103">
            <v>121100</v>
          </cell>
          <cell r="C103" t="str">
            <v>ACCOUNTS RECEIVABLE-GATE FEES</v>
          </cell>
        </row>
        <row r="104">
          <cell r="B104">
            <v>121100</v>
          </cell>
          <cell r="C104" t="str">
            <v>ACCOUNTS RECEIVABLE-GATE FEES</v>
          </cell>
        </row>
        <row r="105">
          <cell r="B105">
            <v>121200</v>
          </cell>
          <cell r="C105" t="str">
            <v>CURRENT SECURED TAXES RECEIVABLE</v>
          </cell>
        </row>
        <row r="106">
          <cell r="B106">
            <v>121250</v>
          </cell>
          <cell r="C106" t="str">
            <v>CURRENT UNSECURED TAXES RECEIVABLE</v>
          </cell>
        </row>
        <row r="107">
          <cell r="B107">
            <v>121300</v>
          </cell>
          <cell r="C107" t="str">
            <v>DELIINQUENTSECURED TAXES RECEIVABLE</v>
          </cell>
        </row>
        <row r="108">
          <cell r="B108">
            <v>121300</v>
          </cell>
          <cell r="C108" t="str">
            <v>DELINQUENT SECURED TAXES RECEIVABLE</v>
          </cell>
        </row>
        <row r="109">
          <cell r="B109">
            <v>121500</v>
          </cell>
          <cell r="C109" t="str">
            <v>ACCRUED INTEREST RECEIVABLE</v>
          </cell>
        </row>
        <row r="110">
          <cell r="B110">
            <v>121600</v>
          </cell>
          <cell r="C110" t="str">
            <v>ACCOUNTS RECEIVABLE-POSTAGE</v>
          </cell>
        </row>
        <row r="111">
          <cell r="B111">
            <v>121601</v>
          </cell>
          <cell r="C111" t="str">
            <v>ACCTS RECEIVABLE-POSTAGE CALSAWS</v>
          </cell>
        </row>
        <row r="112">
          <cell r="B112">
            <v>121602</v>
          </cell>
          <cell r="C112" t="str">
            <v>ACCTS REC-PAYROLL OVERPAYMENT</v>
          </cell>
        </row>
        <row r="113">
          <cell r="B113">
            <v>121800</v>
          </cell>
          <cell r="C113" t="str">
            <v>TAXES RECEIVABLE</v>
          </cell>
        </row>
        <row r="114">
          <cell r="B114">
            <v>121900</v>
          </cell>
          <cell r="C114" t="str">
            <v>TAX LOSSES RECEIVABLE</v>
          </cell>
        </row>
        <row r="115">
          <cell r="B115">
            <v>121900</v>
          </cell>
          <cell r="C115" t="str">
            <v>TAXES RECEIVABLE</v>
          </cell>
        </row>
        <row r="116">
          <cell r="B116">
            <v>121900</v>
          </cell>
          <cell r="C116" t="str">
            <v>TAXES RECEIVABLE</v>
          </cell>
        </row>
        <row r="117">
          <cell r="B117">
            <v>129000</v>
          </cell>
          <cell r="C117" t="str">
            <v>UNBILLED RECEIVABLE</v>
          </cell>
        </row>
        <row r="118">
          <cell r="B118">
            <v>129100</v>
          </cell>
          <cell r="C118" t="str">
            <v>BILLED RECEIVABLE</v>
          </cell>
        </row>
        <row r="119">
          <cell r="B119">
            <v>129100</v>
          </cell>
          <cell r="C119" t="str">
            <v>BILLED RECEIVABLE-CODE ENFORCEMENT</v>
          </cell>
        </row>
        <row r="120">
          <cell r="B120">
            <v>129101</v>
          </cell>
          <cell r="C120" t="str">
            <v>ALLOWANCE UNCOLLECTIBLE-CODE ENFRCE</v>
          </cell>
        </row>
        <row r="121">
          <cell r="B121">
            <v>129200</v>
          </cell>
          <cell r="C121" t="str">
            <v>RETAINAGE ACCOUNT</v>
          </cell>
        </row>
        <row r="122">
          <cell r="B122">
            <v>130000</v>
          </cell>
          <cell r="C122" t="str">
            <v>DUE FROM OTHER FUNDS</v>
          </cell>
        </row>
        <row r="123">
          <cell r="B123">
            <v>131000</v>
          </cell>
          <cell r="C123" t="str">
            <v>DUE FROM OTHER GOVERNMENTS</v>
          </cell>
        </row>
        <row r="124">
          <cell r="B124">
            <v>132000</v>
          </cell>
          <cell r="C124" t="str">
            <v>ADVANCES TO OTHER FUNDS</v>
          </cell>
        </row>
        <row r="125">
          <cell r="B125">
            <v>133000</v>
          </cell>
          <cell r="C125" t="str">
            <v>LOANS RECEIVABLE</v>
          </cell>
        </row>
        <row r="126">
          <cell r="B126">
            <v>134000</v>
          </cell>
          <cell r="C126" t="str">
            <v>CAPITAL LEASES RECEIVABLE</v>
          </cell>
        </row>
        <row r="127">
          <cell r="B127">
            <v>134100</v>
          </cell>
          <cell r="C127" t="str">
            <v>RGHT 2 USE LEASE BUILDNG-AMORTIZABL</v>
          </cell>
        </row>
        <row r="128">
          <cell r="B128">
            <v>134200</v>
          </cell>
          <cell r="C128" t="str">
            <v>RGHT 2 USE LEASE EQUIP-AMORTIZABLE</v>
          </cell>
        </row>
        <row r="129">
          <cell r="B129">
            <v>141100</v>
          </cell>
          <cell r="C129" t="str">
            <v>STORES INVENTORY</v>
          </cell>
        </row>
        <row r="130">
          <cell r="B130">
            <v>141100</v>
          </cell>
          <cell r="C130" t="str">
            <v>STAGE INVENTORY</v>
          </cell>
        </row>
        <row r="131">
          <cell r="B131">
            <v>141210</v>
          </cell>
          <cell r="C131" t="str">
            <v>FUEL INVENTORY-SERVICE STATION</v>
          </cell>
        </row>
        <row r="132">
          <cell r="B132">
            <v>141220</v>
          </cell>
          <cell r="C132" t="str">
            <v>FUEL INVENTORY-SISKIYOU AIRPORT</v>
          </cell>
        </row>
        <row r="133">
          <cell r="B133">
            <v>141230</v>
          </cell>
          <cell r="C133" t="str">
            <v>FUEL INVENTORY-WEED AIRPORT</v>
          </cell>
        </row>
        <row r="134">
          <cell r="B134">
            <v>142011</v>
          </cell>
          <cell r="C134" t="str">
            <v>INVENTORY OF BRIDGE SHOP</v>
          </cell>
        </row>
        <row r="135">
          <cell r="B135">
            <v>142012</v>
          </cell>
          <cell r="C135" t="str">
            <v>INVENTORY OF MONTAGUE</v>
          </cell>
        </row>
        <row r="136">
          <cell r="B136">
            <v>142013</v>
          </cell>
          <cell r="C136" t="str">
            <v>INVENTORY OF CENTRAL SHOP</v>
          </cell>
        </row>
        <row r="137">
          <cell r="B137">
            <v>142014</v>
          </cell>
          <cell r="C137" t="str">
            <v>INVENTORY OF SERVICE STATION</v>
          </cell>
        </row>
        <row r="138">
          <cell r="B138">
            <v>142015</v>
          </cell>
          <cell r="C138" t="str">
            <v>INVENTORY OF BUS SHOP</v>
          </cell>
        </row>
        <row r="139">
          <cell r="B139">
            <v>142016</v>
          </cell>
          <cell r="C139" t="str">
            <v>INVENTORY OF SIGN SHOP</v>
          </cell>
        </row>
        <row r="140">
          <cell r="B140">
            <v>142017</v>
          </cell>
          <cell r="C140" t="str">
            <v>INVENTORY OF WAREHOUSE</v>
          </cell>
        </row>
        <row r="141">
          <cell r="B141">
            <v>142018</v>
          </cell>
          <cell r="C141" t="str">
            <v>INVENTORY OF WAREHOUSE(TIRE SHOP)</v>
          </cell>
        </row>
        <row r="142">
          <cell r="B142">
            <v>142021</v>
          </cell>
          <cell r="C142" t="str">
            <v>INVENTORY OF MOUNT SHASTA</v>
          </cell>
        </row>
        <row r="143">
          <cell r="B143">
            <v>142031</v>
          </cell>
          <cell r="C143" t="str">
            <v>INVENTORY OF GAZELLE</v>
          </cell>
        </row>
        <row r="144">
          <cell r="B144">
            <v>142041</v>
          </cell>
          <cell r="C144" t="str">
            <v>INVENTORY OF FORT JONES</v>
          </cell>
        </row>
        <row r="145">
          <cell r="B145">
            <v>142042</v>
          </cell>
          <cell r="C145" t="str">
            <v>INVENTORY OF HAPPY CAMP</v>
          </cell>
        </row>
        <row r="146">
          <cell r="B146">
            <v>142051</v>
          </cell>
          <cell r="C146" t="str">
            <v>INVENTORY OF ETNA</v>
          </cell>
        </row>
        <row r="147">
          <cell r="B147">
            <v>142052</v>
          </cell>
          <cell r="C147" t="str">
            <v>INVENTORY OF FORKS OF SALMON</v>
          </cell>
        </row>
        <row r="148">
          <cell r="B148">
            <v>142061</v>
          </cell>
          <cell r="C148" t="str">
            <v>INVENTORY OF DORRIS</v>
          </cell>
        </row>
        <row r="149">
          <cell r="B149">
            <v>142062</v>
          </cell>
          <cell r="C149" t="str">
            <v>INVENTORY OF TULELAKE</v>
          </cell>
        </row>
        <row r="150">
          <cell r="B150">
            <v>142063</v>
          </cell>
          <cell r="C150" t="str">
            <v>INVENTORY OF MACDOEL</v>
          </cell>
        </row>
        <row r="151">
          <cell r="B151">
            <v>151000</v>
          </cell>
          <cell r="C151" t="str">
            <v>RESTRICTED ASSETS</v>
          </cell>
        </row>
        <row r="152">
          <cell r="B152">
            <v>151100</v>
          </cell>
          <cell r="C152" t="str">
            <v>RESTRICTED ASSETS-PLDG OF REV LNDFL</v>
          </cell>
        </row>
        <row r="153">
          <cell r="B153">
            <v>161000</v>
          </cell>
          <cell r="C153" t="str">
            <v>STRUCTURES &amp; IMPROVEMENTS</v>
          </cell>
        </row>
        <row r="154">
          <cell r="B154">
            <v>161000</v>
          </cell>
          <cell r="C154" t="str">
            <v>STRUCTURES &amp; IMPROVEMENTS</v>
          </cell>
        </row>
        <row r="155">
          <cell r="B155">
            <v>161100</v>
          </cell>
          <cell r="C155" t="str">
            <v>LAND</v>
          </cell>
        </row>
        <row r="156">
          <cell r="B156">
            <v>161200</v>
          </cell>
          <cell r="C156" t="str">
            <v>BUILDINGS</v>
          </cell>
        </row>
        <row r="157">
          <cell r="B157">
            <v>161300</v>
          </cell>
          <cell r="C157" t="str">
            <v>IMPROVEMENTS OTHER THAN BUILDINGS</v>
          </cell>
        </row>
        <row r="158">
          <cell r="B158">
            <v>161410</v>
          </cell>
          <cell r="C158" t="str">
            <v>FURNITURE &amp; FIXTURES</v>
          </cell>
        </row>
        <row r="159">
          <cell r="B159">
            <v>161420</v>
          </cell>
          <cell r="C159" t="str">
            <v>COMPUTER EQUIPMENT</v>
          </cell>
        </row>
        <row r="160">
          <cell r="B160">
            <v>161430</v>
          </cell>
          <cell r="C160" t="str">
            <v>HEAVY EQUIPMENT</v>
          </cell>
        </row>
        <row r="161">
          <cell r="B161">
            <v>161440</v>
          </cell>
          <cell r="C161" t="str">
            <v>VEHICLES</v>
          </cell>
        </row>
        <row r="162">
          <cell r="B162">
            <v>161450</v>
          </cell>
          <cell r="C162" t="str">
            <v>EQUIPMENT - CUSTODIAL SURPLUS</v>
          </cell>
        </row>
        <row r="163">
          <cell r="B163">
            <v>161460</v>
          </cell>
          <cell r="C163" t="str">
            <v>INTANGIBLE ASSETS</v>
          </cell>
        </row>
        <row r="164">
          <cell r="B164">
            <v>161470</v>
          </cell>
          <cell r="C164" t="str">
            <v>OTHER CAPITAL ASSET NON-DEPRECIABLE</v>
          </cell>
        </row>
        <row r="165">
          <cell r="B165">
            <v>161480</v>
          </cell>
          <cell r="C165" t="str">
            <v>WORKS OF ART/HISTORICAL TREASURES</v>
          </cell>
        </row>
        <row r="166">
          <cell r="B166">
            <v>161500</v>
          </cell>
          <cell r="C166" t="str">
            <v>EQUIPMENT UNDER CAPITAL LEASE</v>
          </cell>
        </row>
        <row r="167">
          <cell r="B167">
            <v>161600</v>
          </cell>
          <cell r="C167" t="str">
            <v>ROADS</v>
          </cell>
        </row>
        <row r="168">
          <cell r="B168">
            <v>161600</v>
          </cell>
          <cell r="C168" t="str">
            <v>ROADS</v>
          </cell>
        </row>
        <row r="169">
          <cell r="B169">
            <v>161700</v>
          </cell>
          <cell r="C169" t="str">
            <v>EASEMENTS</v>
          </cell>
        </row>
        <row r="170">
          <cell r="B170">
            <v>161700</v>
          </cell>
          <cell r="C170" t="str">
            <v>EASEMENTS/RIGHT-OF-WAYS</v>
          </cell>
        </row>
        <row r="171">
          <cell r="B171">
            <v>161800</v>
          </cell>
          <cell r="C171" t="str">
            <v>BRIDGES</v>
          </cell>
        </row>
        <row r="172">
          <cell r="B172">
            <v>161800</v>
          </cell>
          <cell r="C172" t="str">
            <v>BRIDGES</v>
          </cell>
        </row>
        <row r="173">
          <cell r="B173">
            <v>161900</v>
          </cell>
          <cell r="C173" t="str">
            <v>EQUIPMENT</v>
          </cell>
        </row>
        <row r="174">
          <cell r="B174">
            <v>163100</v>
          </cell>
          <cell r="C174" t="str">
            <v>ACCUMULATED DEPRECIATION</v>
          </cell>
        </row>
        <row r="175">
          <cell r="B175">
            <v>163200</v>
          </cell>
          <cell r="C175" t="str">
            <v>ACUM DEPRE-RGHT TO USE LEASE BLDING</v>
          </cell>
        </row>
        <row r="176">
          <cell r="B176">
            <v>163300</v>
          </cell>
          <cell r="C176" t="str">
            <v>ACUM DEPRE-RGHT TO USE LEASE EQUIPM</v>
          </cell>
        </row>
        <row r="177">
          <cell r="B177">
            <v>169100</v>
          </cell>
          <cell r="C177" t="str">
            <v>CONSTRUCTION IN PROGRESS</v>
          </cell>
        </row>
        <row r="178">
          <cell r="B178">
            <v>171100</v>
          </cell>
          <cell r="C178" t="str">
            <v>MISCELLANEOUS</v>
          </cell>
        </row>
        <row r="179">
          <cell r="B179">
            <v>171200</v>
          </cell>
          <cell r="C179" t="str">
            <v>Grant Unapplied Clearing</v>
          </cell>
        </row>
        <row r="180">
          <cell r="B180">
            <v>171300</v>
          </cell>
          <cell r="C180" t="str">
            <v>Grant Payment Holding Account</v>
          </cell>
        </row>
        <row r="181">
          <cell r="B181">
            <v>181000</v>
          </cell>
          <cell r="C181" t="str">
            <v>AMOUNT AVAILABLE IN DEBT SERVICE</v>
          </cell>
        </row>
        <row r="182">
          <cell r="B182">
            <v>181010</v>
          </cell>
          <cell r="C182" t="str">
            <v>DEFERRED OUTFLOWS OF RESOURCES</v>
          </cell>
        </row>
        <row r="183">
          <cell r="B183">
            <v>181011</v>
          </cell>
          <cell r="C183" t="str">
            <v>DEFERRED OUTFLOWS OF RESRCS - OPEB</v>
          </cell>
        </row>
        <row r="184">
          <cell r="B184">
            <v>181020</v>
          </cell>
          <cell r="C184" t="str">
            <v>PREPAID EXPENSES</v>
          </cell>
        </row>
        <row r="185">
          <cell r="B185">
            <v>181050</v>
          </cell>
          <cell r="C185" t="str">
            <v>AMT PROVIDED FOR RETIREMENT OF GLTD</v>
          </cell>
        </row>
        <row r="186">
          <cell r="B186">
            <v>181060</v>
          </cell>
          <cell r="C186" t="str">
            <v>AMT PROVIDED FOR RETIRE GLTD-POB</v>
          </cell>
        </row>
        <row r="187">
          <cell r="B187">
            <v>201180</v>
          </cell>
          <cell r="C187" t="str">
            <v>CLAIMS LIABILITY</v>
          </cell>
        </row>
        <row r="188">
          <cell r="B188">
            <v>21</v>
          </cell>
          <cell r="C188" t="str">
            <v>FISH &amp; WILDLIFE PROPOGATION FUND</v>
          </cell>
        </row>
        <row r="189">
          <cell r="B189">
            <v>211100</v>
          </cell>
          <cell r="C189" t="str">
            <v>ACCOUNTS PAYABLE</v>
          </cell>
        </row>
        <row r="190">
          <cell r="B190">
            <v>211150</v>
          </cell>
          <cell r="C190" t="str">
            <v>ACCOUNTS PAYABLE ACCRUAL</v>
          </cell>
        </row>
        <row r="191">
          <cell r="B191">
            <v>211155</v>
          </cell>
          <cell r="C191" t="str">
            <v>ACCURED INTEREST PAYABLE</v>
          </cell>
        </row>
        <row r="192">
          <cell r="B192">
            <v>211155</v>
          </cell>
          <cell r="C192" t="str">
            <v>ACCRUED INTEREST PAYABLE</v>
          </cell>
        </row>
        <row r="193">
          <cell r="B193">
            <v>211160</v>
          </cell>
          <cell r="C193" t="str">
            <v>SALARIES/BENEFITS PAYABLE</v>
          </cell>
        </row>
        <row r="194">
          <cell r="B194">
            <v>211165</v>
          </cell>
          <cell r="C194" t="str">
            <v>RETAINAGE PAYABLE</v>
          </cell>
        </row>
        <row r="195">
          <cell r="B195">
            <v>211200</v>
          </cell>
          <cell r="C195" t="str">
            <v>WARRANTS PAYABLE</v>
          </cell>
        </row>
        <row r="196">
          <cell r="B196">
            <v>211300</v>
          </cell>
          <cell r="C196" t="str">
            <v>FICA PAYABALE - EMPLOYEE</v>
          </cell>
        </row>
        <row r="197">
          <cell r="B197">
            <v>211300</v>
          </cell>
          <cell r="C197" t="str">
            <v>SALARIES/BENEFITS PAYABLE</v>
          </cell>
        </row>
        <row r="198">
          <cell r="B198">
            <v>211350</v>
          </cell>
          <cell r="C198" t="str">
            <v>FICA PAYABLE - EMPLOYER</v>
          </cell>
        </row>
        <row r="199">
          <cell r="B199">
            <v>211400</v>
          </cell>
          <cell r="C199" t="str">
            <v>FEDERAL W/H TAX PAYABLE</v>
          </cell>
        </row>
        <row r="200">
          <cell r="B200">
            <v>211450</v>
          </cell>
          <cell r="C200" t="str">
            <v>STATE W/H TAX PAYABLE</v>
          </cell>
        </row>
        <row r="201">
          <cell r="B201">
            <v>211500</v>
          </cell>
          <cell r="C201" t="str">
            <v>BENEFITS PAYABLE</v>
          </cell>
        </row>
        <row r="202">
          <cell r="B202">
            <v>211550</v>
          </cell>
          <cell r="C202" t="str">
            <v>GARNISHMENTS PAYABLE</v>
          </cell>
        </row>
        <row r="203">
          <cell r="B203">
            <v>211600</v>
          </cell>
          <cell r="C203" t="str">
            <v>CHILD SUPPORT PAYABLE</v>
          </cell>
        </row>
        <row r="204">
          <cell r="B204">
            <v>211600</v>
          </cell>
          <cell r="C204" t="str">
            <v>COMPENSATED ABSENCES PAYABLE</v>
          </cell>
        </row>
        <row r="205">
          <cell r="B205">
            <v>211600</v>
          </cell>
          <cell r="C205" t="str">
            <v>COMPENSATED ABSENCES - SHORT TERM</v>
          </cell>
        </row>
        <row r="206">
          <cell r="B206">
            <v>211650</v>
          </cell>
          <cell r="C206" t="str">
            <v>LEASE LIABILITY-SHORT TERM</v>
          </cell>
        </row>
        <row r="207">
          <cell r="B207">
            <v>211700</v>
          </cell>
          <cell r="C207" t="str">
            <v>TAX ANTICIPATION NOTE-PAYABLE</v>
          </cell>
        </row>
        <row r="208">
          <cell r="B208">
            <v>211800</v>
          </cell>
          <cell r="C208" t="str">
            <v>CURRENT YEAR DISTRIBUTIONS</v>
          </cell>
        </row>
        <row r="209">
          <cell r="B209">
            <v>211801</v>
          </cell>
          <cell r="C209" t="str">
            <v>TAX LOSSES RESERVE-EQUITY</v>
          </cell>
        </row>
        <row r="210">
          <cell r="B210">
            <v>211802</v>
          </cell>
          <cell r="C210" t="str">
            <v>TAX LOSSES RESERVE-C/Y PENALTIES</v>
          </cell>
        </row>
        <row r="211">
          <cell r="B211">
            <v>211803</v>
          </cell>
          <cell r="C211" t="str">
            <v>TAX LOSSES RES-C/Y REDEMP INT/PENAL</v>
          </cell>
        </row>
        <row r="212">
          <cell r="B212">
            <v>211804</v>
          </cell>
          <cell r="C212" t="str">
            <v>TAX LOSSES RES-PENALTIES HOLDING</v>
          </cell>
        </row>
        <row r="213">
          <cell r="B213">
            <v>211900</v>
          </cell>
          <cell r="C213" t="str">
            <v>PLANNING SURETY DEPOSITS PAYABLE</v>
          </cell>
        </row>
        <row r="214">
          <cell r="B214">
            <v>211901</v>
          </cell>
          <cell r="C214" t="str">
            <v>STATE REGISTERED WARRANT IOU</v>
          </cell>
        </row>
        <row r="215">
          <cell r="B215">
            <v>211902</v>
          </cell>
          <cell r="C215" t="str">
            <v>SECURITY DEPOSITS</v>
          </cell>
        </row>
        <row r="216">
          <cell r="B216">
            <v>212001</v>
          </cell>
          <cell r="C216" t="str">
            <v>DISPUTE RESOLUTION</v>
          </cell>
        </row>
        <row r="217">
          <cell r="B217">
            <v>212002</v>
          </cell>
          <cell r="C217" t="str">
            <v>AUDITOR'S TRUST</v>
          </cell>
        </row>
        <row r="218">
          <cell r="B218">
            <v>212003</v>
          </cell>
          <cell r="C218" t="str">
            <v>SUPERIOR COURT TRUST</v>
          </cell>
        </row>
        <row r="219">
          <cell r="B219">
            <v>212004</v>
          </cell>
          <cell r="C219" t="str">
            <v>DOCUMENTARY TRANSFER TAX</v>
          </cell>
        </row>
        <row r="220">
          <cell r="B220">
            <v>212005</v>
          </cell>
          <cell r="C220" t="str">
            <v>RECORDER'S MICROGRAPHICS TRUST</v>
          </cell>
        </row>
        <row r="221">
          <cell r="B221">
            <v>212006</v>
          </cell>
          <cell r="C221" t="str">
            <v>RECORDER'S SUPPLEMENTARY TRUST</v>
          </cell>
        </row>
        <row r="222">
          <cell r="B222">
            <v>212007</v>
          </cell>
          <cell r="C222" t="str">
            <v>TAX COLLECTOR'S TRUST</v>
          </cell>
        </row>
        <row r="223">
          <cell r="B223">
            <v>212008</v>
          </cell>
          <cell r="C223" t="str">
            <v>DELINQUENT TAX SALE</v>
          </cell>
        </row>
        <row r="224">
          <cell r="B224">
            <v>212009</v>
          </cell>
          <cell r="C224" t="str">
            <v>TAX COLLECTOR OVER/SHORT FUND</v>
          </cell>
        </row>
        <row r="225">
          <cell r="B225">
            <v>212010</v>
          </cell>
          <cell r="C225" t="str">
            <v>HUMAN SERVICES-INCENTIVES</v>
          </cell>
        </row>
        <row r="226">
          <cell r="B226">
            <v>212011</v>
          </cell>
          <cell r="C226" t="str">
            <v>HUMAN SERVICES-ADMINISTRATION</v>
          </cell>
        </row>
        <row r="227">
          <cell r="B227">
            <v>212012</v>
          </cell>
          <cell r="C227" t="str">
            <v>HUMAN SERVICES-ASSISTANCE</v>
          </cell>
        </row>
        <row r="228">
          <cell r="B228">
            <v>212013</v>
          </cell>
          <cell r="C228" t="str">
            <v>WESTERN MUNICIPAL-FEES &amp; FINES</v>
          </cell>
        </row>
        <row r="229">
          <cell r="B229">
            <v>212014</v>
          </cell>
          <cell r="C229" t="str">
            <v>WESTERN MUNICIPAL-TRUST</v>
          </cell>
        </row>
        <row r="230">
          <cell r="B230">
            <v>212015</v>
          </cell>
          <cell r="C230" t="str">
            <v>CONCILIATION COURT</v>
          </cell>
        </row>
        <row r="231">
          <cell r="B231">
            <v>212016</v>
          </cell>
          <cell r="C231" t="str">
            <v>DOMESTIC VIOLENCE</v>
          </cell>
        </row>
        <row r="232">
          <cell r="B232">
            <v>212017</v>
          </cell>
          <cell r="C232" t="str">
            <v>AIDS EDUCATION PC 1463.23</v>
          </cell>
        </row>
        <row r="233">
          <cell r="B233">
            <v>212018</v>
          </cell>
          <cell r="C233" t="str">
            <v>ADMINISTRATOR'S TRUST</v>
          </cell>
        </row>
        <row r="234">
          <cell r="B234">
            <v>212019</v>
          </cell>
          <cell r="C234" t="str">
            <v>SUPERIOR COURT MICROGRAPHICS TRUST</v>
          </cell>
        </row>
        <row r="235">
          <cell r="B235">
            <v>212020</v>
          </cell>
          <cell r="C235" t="str">
            <v>PUBLIC HEALTH FLU TRUST</v>
          </cell>
        </row>
        <row r="236">
          <cell r="B236">
            <v>212021</v>
          </cell>
          <cell r="C236" t="str">
            <v>TAX COLLECTOR'S POSTPONEMENT TRUST</v>
          </cell>
        </row>
        <row r="237">
          <cell r="B237">
            <v>212022</v>
          </cell>
          <cell r="C237" t="str">
            <v>PARKING VIOLATION FINES</v>
          </cell>
        </row>
        <row r="238">
          <cell r="B238">
            <v>212023</v>
          </cell>
          <cell r="C238" t="str">
            <v>DIRECT CHG (LEVY) CLEARING ACCOUNT</v>
          </cell>
        </row>
        <row r="239">
          <cell r="B239">
            <v>212023</v>
          </cell>
          <cell r="C239" t="str">
            <v>DIRECT CHG (LEVY) CLEARING ACCOUNT</v>
          </cell>
        </row>
        <row r="240">
          <cell r="B240">
            <v>212024</v>
          </cell>
          <cell r="C240" t="str">
            <v>FAMILY LAW - FEES &amp; FINES</v>
          </cell>
        </row>
        <row r="241">
          <cell r="B241">
            <v>212025</v>
          </cell>
          <cell r="C241" t="str">
            <v>FAMILY LAW - TRUST</v>
          </cell>
        </row>
        <row r="242">
          <cell r="B242">
            <v>212026</v>
          </cell>
          <cell r="C242" t="str">
            <v>EMERGENCY MED AIR TRANS GC76000.10</v>
          </cell>
        </row>
        <row r="243">
          <cell r="B243">
            <v>212027</v>
          </cell>
          <cell r="C243" t="str">
            <v>FINANCIAL RESPONSIBILITY-PC 1463.22</v>
          </cell>
        </row>
        <row r="244">
          <cell r="B244">
            <v>212027</v>
          </cell>
          <cell r="C244" t="str">
            <v>FINANCIAL RESPONSIBILITY-PC 1463.22</v>
          </cell>
        </row>
        <row r="245">
          <cell r="B245">
            <v>212027</v>
          </cell>
          <cell r="C245" t="str">
            <v>FINANCIAL RESPONSIBILITY-PC 1463.22</v>
          </cell>
        </row>
        <row r="246">
          <cell r="B246">
            <v>212028</v>
          </cell>
          <cell r="C246" t="str">
            <v>PACIFICORP 230KVA TRANSFRMR TRNSPRT</v>
          </cell>
        </row>
        <row r="247">
          <cell r="B247">
            <v>212029</v>
          </cell>
          <cell r="C247" t="str">
            <v>C G POWER - TRANSPORT HEAVY LOAD</v>
          </cell>
        </row>
        <row r="248">
          <cell r="B248">
            <v>212030</v>
          </cell>
          <cell r="C248" t="str">
            <v>DNA IDENTIFICATION COSTS-GC 76104.6</v>
          </cell>
        </row>
        <row r="249">
          <cell r="B249">
            <v>212031</v>
          </cell>
          <cell r="C249" t="str">
            <v>DNA IDENTIFICATION COSTS-GC 76104.7</v>
          </cell>
        </row>
        <row r="250">
          <cell r="B250">
            <v>212032</v>
          </cell>
          <cell r="C250" t="str">
            <v>ALCOHOL PENALTY PC 1463.14 DUI</v>
          </cell>
        </row>
        <row r="251">
          <cell r="B251">
            <v>212033</v>
          </cell>
          <cell r="C251" t="str">
            <v>ALCOHOL PROGRAM PC 1463.16 STATHAM</v>
          </cell>
        </row>
        <row r="252">
          <cell r="B252">
            <v>212034</v>
          </cell>
          <cell r="C252" t="str">
            <v>ALCOHOL &amp; DRUG ASSESSMENT-VC23240</v>
          </cell>
        </row>
        <row r="253">
          <cell r="B253">
            <v>212035</v>
          </cell>
          <cell r="C253" t="str">
            <v>DRUG EDUCATION H&amp;S 11802</v>
          </cell>
        </row>
        <row r="254">
          <cell r="B254">
            <v>212035</v>
          </cell>
          <cell r="C254" t="str">
            <v>DRUG EDUCATION H&amp;S 11372.7</v>
          </cell>
        </row>
        <row r="255">
          <cell r="B255">
            <v>212036</v>
          </cell>
          <cell r="C255" t="str">
            <v>GOLD PROCEEDS - MUSEUM ENDOWMENT</v>
          </cell>
        </row>
        <row r="256">
          <cell r="B256">
            <v>212037</v>
          </cell>
          <cell r="C256" t="str">
            <v>SMALL CLAIMS ADVISORY FUND</v>
          </cell>
        </row>
        <row r="257">
          <cell r="B257">
            <v>212038</v>
          </cell>
          <cell r="C257" t="str">
            <v>VRIP-RECORDER'S COUNTY SHARE</v>
          </cell>
        </row>
        <row r="258">
          <cell r="B258">
            <v>212039</v>
          </cell>
          <cell r="C258" t="str">
            <v>DEPT FORESTRY/FIRE PREV PC 1463.27</v>
          </cell>
        </row>
        <row r="259">
          <cell r="B259">
            <v>212040</v>
          </cell>
          <cell r="C259" t="str">
            <v>CO OF SISKIYOU-LOCAL TRANSPORTATION</v>
          </cell>
        </row>
        <row r="260">
          <cell r="B260">
            <v>212041</v>
          </cell>
          <cell r="C260" t="str">
            <v>PROP 36 SUBSTANCE ABUSE TREATMENT</v>
          </cell>
        </row>
        <row r="261">
          <cell r="B261">
            <v>212042</v>
          </cell>
          <cell r="C261" t="str">
            <v>RECORDER-INDIGENT BURIAL</v>
          </cell>
        </row>
        <row r="262">
          <cell r="B262">
            <v>212043</v>
          </cell>
          <cell r="C262" t="str">
            <v>LOCAL AGENCY FORMATION COMMISSION</v>
          </cell>
        </row>
        <row r="263">
          <cell r="B263">
            <v>212044</v>
          </cell>
          <cell r="C263" t="str">
            <v>MCCONNELL FOUNDATION (FATS)</v>
          </cell>
        </row>
        <row r="264">
          <cell r="B264">
            <v>212045</v>
          </cell>
          <cell r="C264" t="str">
            <v>CLERK'S VITAL FEES GC 26859</v>
          </cell>
        </row>
        <row r="265">
          <cell r="B265">
            <v>212045</v>
          </cell>
          <cell r="C265" t="str">
            <v>CLERK'S VITAL FEES GC 26859</v>
          </cell>
        </row>
        <row r="266">
          <cell r="B266">
            <v>212046</v>
          </cell>
          <cell r="C266" t="str">
            <v>WEED COURT - FEES &amp; FINES</v>
          </cell>
        </row>
        <row r="267">
          <cell r="B267">
            <v>212047</v>
          </cell>
          <cell r="C267" t="str">
            <v>WEED COURT - TRUST</v>
          </cell>
        </row>
        <row r="268">
          <cell r="B268">
            <v>212048</v>
          </cell>
          <cell r="C268" t="str">
            <v>SUPERIOR COURT FEES/FINES</v>
          </cell>
        </row>
        <row r="269">
          <cell r="B269">
            <v>212049</v>
          </cell>
          <cell r="C269" t="str">
            <v>AVIATION/LAND LEASE-REX HOUGHTON</v>
          </cell>
        </row>
        <row r="270">
          <cell r="B270">
            <v>212050</v>
          </cell>
          <cell r="C270" t="str">
            <v>AVIATION PPW</v>
          </cell>
        </row>
        <row r="271">
          <cell r="B271">
            <v>212051</v>
          </cell>
          <cell r="C271" t="str">
            <v>AVIATION/LAND LEASE</v>
          </cell>
        </row>
        <row r="272">
          <cell r="B272">
            <v>212052</v>
          </cell>
          <cell r="C272" t="str">
            <v>TOBACCO LITIGATION</v>
          </cell>
        </row>
        <row r="273">
          <cell r="B273">
            <v>212053</v>
          </cell>
          <cell r="C273" t="str">
            <v>GOLD PROCEEDS - LIBRARY BOOKS</v>
          </cell>
        </row>
        <row r="274">
          <cell r="B274">
            <v>212054</v>
          </cell>
          <cell r="C274" t="str">
            <v>BATTERED WOMENS SHELTER</v>
          </cell>
        </row>
        <row r="275">
          <cell r="B275">
            <v>212055</v>
          </cell>
          <cell r="C275" t="str">
            <v>PROP 36 SATTA - SUBS ABUSE TREATMT</v>
          </cell>
        </row>
        <row r="276">
          <cell r="B276">
            <v>212056</v>
          </cell>
          <cell r="C276" t="str">
            <v>CHILDRENS TRUST FUND</v>
          </cell>
        </row>
        <row r="277">
          <cell r="B277">
            <v>212057</v>
          </cell>
          <cell r="C277" t="str">
            <v>LOCAL HEALTH/WELFARE-HEALTH</v>
          </cell>
        </row>
        <row r="278">
          <cell r="B278">
            <v>212058</v>
          </cell>
          <cell r="C278" t="str">
            <v>LOCAL HEALTH/WELFARE-MENTAL HEALTH</v>
          </cell>
        </row>
        <row r="279">
          <cell r="B279">
            <v>212059</v>
          </cell>
          <cell r="C279" t="str">
            <v>LOCAL HEALTH/WELFARE-SOCIAL SERVICE</v>
          </cell>
        </row>
        <row r="280">
          <cell r="B280">
            <v>212060</v>
          </cell>
          <cell r="C280" t="str">
            <v>SMALL CLAIMS ADVISORY</v>
          </cell>
        </row>
        <row r="281">
          <cell r="B281">
            <v>212061</v>
          </cell>
          <cell r="C281" t="str">
            <v>STATE TRANSIT ASSISTANCE</v>
          </cell>
        </row>
        <row r="282">
          <cell r="B282">
            <v>212062</v>
          </cell>
          <cell r="C282" t="str">
            <v>INTEREST TO BE APPORTIONED</v>
          </cell>
        </row>
        <row r="283">
          <cell r="B283">
            <v>212064</v>
          </cell>
          <cell r="C283" t="str">
            <v>EMERGENCY MEDICAL-ADMIN (10%)</v>
          </cell>
        </row>
        <row r="284">
          <cell r="B284">
            <v>212065</v>
          </cell>
          <cell r="C284" t="str">
            <v>LAW LIBRARY</v>
          </cell>
        </row>
        <row r="285">
          <cell r="B285">
            <v>212066</v>
          </cell>
          <cell r="C285" t="str">
            <v>LAW LIBRARY TRUST ACCOUNT/BOOK SALE</v>
          </cell>
        </row>
        <row r="286">
          <cell r="B286">
            <v>212067</v>
          </cell>
          <cell r="C286" t="str">
            <v>REAL ESTATE FRAUD PROSECUTION</v>
          </cell>
        </row>
        <row r="287">
          <cell r="B287">
            <v>212068</v>
          </cell>
          <cell r="C287" t="str">
            <v>HAPPY CAMP COURT - FEES &amp; FINES</v>
          </cell>
        </row>
        <row r="288">
          <cell r="B288">
            <v>212069</v>
          </cell>
          <cell r="C288" t="str">
            <v>DORRIS COURT - TRUST</v>
          </cell>
        </row>
        <row r="289">
          <cell r="B289">
            <v>212069</v>
          </cell>
          <cell r="C289" t="str">
            <v>HAPPY CAMP COURT - TRUST</v>
          </cell>
        </row>
        <row r="290">
          <cell r="B290">
            <v>212070</v>
          </cell>
          <cell r="C290" t="str">
            <v>UNCLAIMED FUNDS (GC 50050)</v>
          </cell>
        </row>
        <row r="291">
          <cell r="B291">
            <v>212071</v>
          </cell>
          <cell r="C291" t="str">
            <v>DORRIS COURT - FEES &amp; FINES</v>
          </cell>
        </row>
        <row r="292">
          <cell r="B292">
            <v>212072</v>
          </cell>
          <cell r="C292" t="str">
            <v>DORRIS COURT - TRUST</v>
          </cell>
        </row>
        <row r="293">
          <cell r="B293">
            <v>212073</v>
          </cell>
          <cell r="C293" t="str">
            <v>OFF HWY MOTOR VEHICLE FINE VC-42204</v>
          </cell>
        </row>
        <row r="294">
          <cell r="B294">
            <v>212075</v>
          </cell>
          <cell r="C294" t="str">
            <v>HOMICIDE</v>
          </cell>
        </row>
        <row r="295">
          <cell r="B295">
            <v>212076</v>
          </cell>
          <cell r="C295" t="str">
            <v>PGM KLAMATH DAM REMOVAL</v>
          </cell>
        </row>
        <row r="296">
          <cell r="B296">
            <v>212080</v>
          </cell>
          <cell r="C296" t="str">
            <v>PSA WOMEN'S FINANCIAL</v>
          </cell>
        </row>
        <row r="297">
          <cell r="B297">
            <v>212080</v>
          </cell>
          <cell r="C297" t="str">
            <v>PSA WOMEN'S FINANCIAL</v>
          </cell>
        </row>
        <row r="298">
          <cell r="B298">
            <v>212081</v>
          </cell>
          <cell r="C298" t="str">
            <v>PSA II AAA-SENIOR FAIR</v>
          </cell>
        </row>
        <row r="299">
          <cell r="B299">
            <v>212081</v>
          </cell>
          <cell r="C299" t="str">
            <v>PSA II AAA-SENIOR FAIR</v>
          </cell>
        </row>
        <row r="300">
          <cell r="B300">
            <v>212090</v>
          </cell>
          <cell r="C300" t="str">
            <v>SHERIFF'S WORK ALTERNATIVE PROGRAM</v>
          </cell>
        </row>
        <row r="301">
          <cell r="B301">
            <v>212090</v>
          </cell>
          <cell r="C301" t="str">
            <v>COUNTY LOCAL REVENUE FUND 2011</v>
          </cell>
        </row>
        <row r="302">
          <cell r="B302">
            <v>212091</v>
          </cell>
          <cell r="C302" t="str">
            <v>VEHICLE REGISTRATION FINGERPRINT FE</v>
          </cell>
        </row>
        <row r="303">
          <cell r="B303">
            <v>212092</v>
          </cell>
          <cell r="C303" t="str">
            <v>ANIMAL CONTROL FACILITY DONATIONS</v>
          </cell>
        </row>
        <row r="304">
          <cell r="B304">
            <v>212093</v>
          </cell>
          <cell r="C304" t="str">
            <v>CNTY LOCAL REV REALIGNMENT BACKFILL</v>
          </cell>
        </row>
        <row r="305">
          <cell r="B305">
            <v>212094</v>
          </cell>
          <cell r="C305" t="str">
            <v>LAW LIBRARY AB89 BACKFILL BDGTACT20</v>
          </cell>
        </row>
        <row r="306">
          <cell r="B306">
            <v>212101</v>
          </cell>
          <cell r="C306" t="str">
            <v>PERS INVESTMENT INCOME</v>
          </cell>
        </row>
        <row r="307">
          <cell r="B307">
            <v>212114</v>
          </cell>
          <cell r="C307" t="str">
            <v>PSA TRUST II AAA</v>
          </cell>
        </row>
        <row r="308">
          <cell r="B308">
            <v>212119</v>
          </cell>
          <cell r="C308" t="str">
            <v>CLERK'S VITAL RECORDING IMPROVEMENT</v>
          </cell>
        </row>
        <row r="309">
          <cell r="B309">
            <v>212120</v>
          </cell>
          <cell r="C309" t="str">
            <v>CANINE PROGRAM-SISKIYOU CO SHERIFF</v>
          </cell>
        </row>
        <row r="310">
          <cell r="B310">
            <v>212120</v>
          </cell>
          <cell r="C310" t="str">
            <v>SHERIFF NARC FORFEIT-JUSTC(FBI/DEA)</v>
          </cell>
        </row>
        <row r="311">
          <cell r="B311">
            <v>212122</v>
          </cell>
          <cell r="C311" t="str">
            <v>DARE SHERIFF'S DEPARTMENT</v>
          </cell>
        </row>
        <row r="312">
          <cell r="B312">
            <v>212122</v>
          </cell>
          <cell r="C312" t="str">
            <v>SHRFF NARC FORFEIT-TRSR(HS/IRS/ICE)</v>
          </cell>
        </row>
        <row r="313">
          <cell r="B313">
            <v>212123</v>
          </cell>
          <cell r="C313" t="str">
            <v>SHERIFF-HAZARDOUS MATERIALS</v>
          </cell>
        </row>
        <row r="314">
          <cell r="B314">
            <v>212124</v>
          </cell>
          <cell r="C314" t="str">
            <v>SHERIFF-ARSON TEAM DONATED MONEY</v>
          </cell>
        </row>
        <row r="315">
          <cell r="B315">
            <v>212124</v>
          </cell>
          <cell r="C315" t="str">
            <v>MET FORFEIT - JUSTICE (FBI/DEA)</v>
          </cell>
        </row>
        <row r="316">
          <cell r="B316">
            <v>212138</v>
          </cell>
          <cell r="C316" t="str">
            <v>LIBRARY DONATION-ESTATE OF VESTAL</v>
          </cell>
        </row>
        <row r="317">
          <cell r="B317">
            <v>212138</v>
          </cell>
          <cell r="C317" t="str">
            <v>NARC TSKFRC FORFEIT-TRSR HS/IRS/ICE</v>
          </cell>
        </row>
        <row r="318">
          <cell r="B318">
            <v>212149</v>
          </cell>
          <cell r="C318" t="str">
            <v>COURT MICROGRAPHICS FUND</v>
          </cell>
        </row>
        <row r="319">
          <cell r="B319">
            <v>212160</v>
          </cell>
          <cell r="C319" t="str">
            <v>TAX COLLECTOR'S COST</v>
          </cell>
        </row>
        <row r="320">
          <cell r="B320">
            <v>212160</v>
          </cell>
          <cell r="C320" t="str">
            <v>HARDSHIP PLANS</v>
          </cell>
        </row>
        <row r="321">
          <cell r="B321">
            <v>212162</v>
          </cell>
          <cell r="C321" t="str">
            <v>VETERAN'S SERVICES-VAN DONATIONS</v>
          </cell>
        </row>
        <row r="322">
          <cell r="B322">
            <v>212164</v>
          </cell>
          <cell r="C322" t="str">
            <v>WELFARE FOOD STAMP TRUST</v>
          </cell>
        </row>
        <row r="323">
          <cell r="B323">
            <v>212165</v>
          </cell>
          <cell r="C323" t="str">
            <v>WELFARE COUNTY BOUNTY</v>
          </cell>
        </row>
        <row r="324">
          <cell r="B324">
            <v>212165</v>
          </cell>
          <cell r="C324" t="str">
            <v>REP PAYEE - BHS</v>
          </cell>
        </row>
        <row r="325">
          <cell r="B325">
            <v>212201</v>
          </cell>
          <cell r="C325" t="str">
            <v>PROBATION 10% RESTITUTION FUND</v>
          </cell>
        </row>
        <row r="326">
          <cell r="B326">
            <v>212202</v>
          </cell>
          <cell r="C326" t="str">
            <v>MARIJUANA SUPPRESSION-ASSET FORFEIT</v>
          </cell>
        </row>
        <row r="327">
          <cell r="B327">
            <v>212202</v>
          </cell>
          <cell r="C327" t="str">
            <v>MET FORFEIT - STATE (DA)</v>
          </cell>
        </row>
        <row r="328">
          <cell r="B328">
            <v>212205</v>
          </cell>
          <cell r="C328" t="str">
            <v>JUVENILE HALL-DONATIONS</v>
          </cell>
        </row>
        <row r="329">
          <cell r="B329">
            <v>212210</v>
          </cell>
          <cell r="C329" t="str">
            <v>LIBRARY BUILDING TRUST FUND</v>
          </cell>
        </row>
        <row r="330">
          <cell r="B330">
            <v>212211</v>
          </cell>
          <cell r="C330" t="str">
            <v>PROBATION-CHALLENGE AWARD FUND</v>
          </cell>
        </row>
        <row r="331">
          <cell r="B331">
            <v>212212</v>
          </cell>
          <cell r="C331" t="str">
            <v>DA-WORKERS COMP INSURANCE FRAUD</v>
          </cell>
        </row>
        <row r="332">
          <cell r="B332">
            <v>212213</v>
          </cell>
          <cell r="C332" t="str">
            <v>COURTS AUTOMATED SYSTEM GC 68090.8</v>
          </cell>
        </row>
        <row r="333">
          <cell r="B333">
            <v>212213</v>
          </cell>
          <cell r="C333" t="str">
            <v>COURTS AUTOMATED SYSTEM GC 68090.8</v>
          </cell>
        </row>
        <row r="334">
          <cell r="B334">
            <v>212213</v>
          </cell>
          <cell r="C334" t="str">
            <v>NARC TSK FRC - JUSTICE FORFEITURE</v>
          </cell>
        </row>
        <row r="335">
          <cell r="B335">
            <v>212213</v>
          </cell>
          <cell r="C335" t="str">
            <v>NARC TSK FRC FORFEIT-JUSTC(FBA/DEA)</v>
          </cell>
        </row>
        <row r="336">
          <cell r="B336">
            <v>212213</v>
          </cell>
          <cell r="C336" t="str">
            <v>NARC TSK FRC FORFEIT-JUSTC(FBI/DEA)</v>
          </cell>
        </row>
        <row r="337">
          <cell r="B337">
            <v>212214</v>
          </cell>
          <cell r="C337" t="str">
            <v>DA-WORKERS' COMP INSURANCE FRAUD</v>
          </cell>
        </row>
        <row r="338">
          <cell r="B338">
            <v>212215</v>
          </cell>
          <cell r="C338" t="str">
            <v>PSA AUDIT PAYBACK ESCROW</v>
          </cell>
        </row>
        <row r="339">
          <cell r="B339">
            <v>212215</v>
          </cell>
          <cell r="C339" t="str">
            <v>PSA AUDIT PAYBACK ESCROW</v>
          </cell>
        </row>
        <row r="340">
          <cell r="B340">
            <v>212215</v>
          </cell>
          <cell r="C340" t="str">
            <v>NARC TSK FRC - TREASURER FORFEITURE</v>
          </cell>
        </row>
        <row r="341">
          <cell r="B341">
            <v>212216</v>
          </cell>
          <cell r="C341" t="str">
            <v>ALCOHOL PREVENTION PRGM PC1463.25</v>
          </cell>
        </row>
        <row r="342">
          <cell r="B342">
            <v>212217</v>
          </cell>
          <cell r="C342" t="str">
            <v>AIDS EDUCATION PC 1463.23</v>
          </cell>
        </row>
        <row r="343">
          <cell r="B343">
            <v>212218</v>
          </cell>
          <cell r="C343" t="str">
            <v>DISTRICT ATTORNEY-AUTO FRAUD</v>
          </cell>
        </row>
        <row r="344">
          <cell r="B344">
            <v>212219</v>
          </cell>
          <cell r="C344" t="str">
            <v>AUTOMATED WARRANT SYSTEM VC 40508.5</v>
          </cell>
        </row>
        <row r="345">
          <cell r="B345">
            <v>212220</v>
          </cell>
          <cell r="C345" t="str">
            <v>DISTRICT ATTORNEY-SPECIAL TRUST</v>
          </cell>
        </row>
        <row r="346">
          <cell r="B346">
            <v>212220</v>
          </cell>
          <cell r="C346" t="str">
            <v>DISTRICT ATTORNEY-SPECIAL TRUST</v>
          </cell>
        </row>
        <row r="347">
          <cell r="B347">
            <v>212220</v>
          </cell>
          <cell r="C347" t="str">
            <v>DISTRICT ATTORNEY-NSF VICTIM REIMB</v>
          </cell>
        </row>
        <row r="348">
          <cell r="B348">
            <v>212222</v>
          </cell>
          <cell r="C348" t="str">
            <v>CIVIL COLLECTION FEE GC 26731</v>
          </cell>
        </row>
        <row r="349">
          <cell r="B349">
            <v>212223</v>
          </cell>
          <cell r="C349" t="str">
            <v>WRIT FEES-PROCESSING FEES/SHERIFF</v>
          </cell>
        </row>
        <row r="350">
          <cell r="B350">
            <v>212224</v>
          </cell>
          <cell r="C350" t="str">
            <v>DA SEIZED FUNDS-TASK FORCE</v>
          </cell>
        </row>
        <row r="351">
          <cell r="B351">
            <v>212224</v>
          </cell>
          <cell r="C351" t="str">
            <v>DA FORFEITURE FUNDS-TASK FORCE</v>
          </cell>
        </row>
        <row r="352">
          <cell r="B352">
            <v>212225</v>
          </cell>
          <cell r="C352" t="str">
            <v>SHERIFF-SEARCH &amp; RESCUE</v>
          </cell>
        </row>
        <row r="353">
          <cell r="B353">
            <v>212226</v>
          </cell>
          <cell r="C353" t="str">
            <v>SHERIFF-NARCOTIC ASSET FORFEITURE</v>
          </cell>
        </row>
        <row r="354">
          <cell r="B354">
            <v>212226</v>
          </cell>
          <cell r="C354" t="str">
            <v>SHERIFF NARC FORFEIT - STATE (DA)</v>
          </cell>
        </row>
        <row r="355">
          <cell r="B355">
            <v>212227</v>
          </cell>
          <cell r="C355" t="str">
            <v>SISKIYOU NARC TASK FORCE-ASSET FORF</v>
          </cell>
        </row>
        <row r="356">
          <cell r="B356">
            <v>212227</v>
          </cell>
          <cell r="C356" t="str">
            <v>NARC TSK FRC FORFEIT - STATE (DA)</v>
          </cell>
        </row>
        <row r="357">
          <cell r="B357">
            <v>212229</v>
          </cell>
          <cell r="C357" t="str">
            <v>FINGERPRINT FEES GC 76102</v>
          </cell>
        </row>
        <row r="358">
          <cell r="B358">
            <v>212230</v>
          </cell>
          <cell r="C358" t="str">
            <v>OVER &amp; SHORT GC 29380/29380.1</v>
          </cell>
        </row>
        <row r="359">
          <cell r="B359">
            <v>212231</v>
          </cell>
          <cell r="C359" t="str">
            <v>DA SEIZED FUNDS-SHERIFF</v>
          </cell>
        </row>
        <row r="360">
          <cell r="B360">
            <v>212231</v>
          </cell>
          <cell r="C360" t="str">
            <v>DA FORFEITURE FUNDS-SHERIFF</v>
          </cell>
        </row>
        <row r="361">
          <cell r="B361">
            <v>212232</v>
          </cell>
          <cell r="C361" t="str">
            <v>COUNTY PENALTY FUND</v>
          </cell>
        </row>
        <row r="362">
          <cell r="B362">
            <v>212233</v>
          </cell>
          <cell r="C362" t="str">
            <v>SISKIYOU COUNTY LAND MGMT PLAN</v>
          </cell>
        </row>
        <row r="363">
          <cell r="B363">
            <v>212233</v>
          </cell>
          <cell r="C363" t="str">
            <v>SISKIYOU COUNTY LAND MGMT PLAN</v>
          </cell>
        </row>
        <row r="364">
          <cell r="B364">
            <v>212234</v>
          </cell>
          <cell r="C364" t="str">
            <v>HEALTH DEPT-HAZARDOUS MATERIALS</v>
          </cell>
        </row>
        <row r="365">
          <cell r="B365">
            <v>212235</v>
          </cell>
          <cell r="C365" t="str">
            <v>COMMUNITY DRUG/GANG ACTIVITY INTERV</v>
          </cell>
        </row>
        <row r="366">
          <cell r="B366">
            <v>212237</v>
          </cell>
          <cell r="C366" t="str">
            <v>SHERIFF-SISKIYOU COUNTY ARSON TEAM</v>
          </cell>
        </row>
        <row r="367">
          <cell r="B367">
            <v>212237</v>
          </cell>
          <cell r="C367" t="str">
            <v>MET FORFEIT - TRSR(HOM SEC/IRS/ICE)</v>
          </cell>
        </row>
        <row r="368">
          <cell r="B368">
            <v>212277</v>
          </cell>
          <cell r="C368" t="str">
            <v>LAW LIBRARY CD ROM RESEARCH/MCCONNE</v>
          </cell>
        </row>
        <row r="369">
          <cell r="B369">
            <v>212320</v>
          </cell>
          <cell r="C369" t="str">
            <v>CURRENT UNSECURED TAXES</v>
          </cell>
        </row>
        <row r="370">
          <cell r="B370">
            <v>212322</v>
          </cell>
          <cell r="C370" t="str">
            <v>UNSECURED DELINQUENT TAXES</v>
          </cell>
        </row>
        <row r="371">
          <cell r="B371">
            <v>212328</v>
          </cell>
          <cell r="C371" t="str">
            <v>UNSECURED INSTALLMENT PAYMENTS</v>
          </cell>
        </row>
        <row r="372">
          <cell r="B372">
            <v>212332</v>
          </cell>
          <cell r="C372" t="str">
            <v>SB813 CURRENT</v>
          </cell>
        </row>
        <row r="373">
          <cell r="B373">
            <v>212333</v>
          </cell>
          <cell r="C373" t="str">
            <v>SB813 DELINQUENT TAXES</v>
          </cell>
        </row>
        <row r="374">
          <cell r="B374">
            <v>212334</v>
          </cell>
          <cell r="C374" t="str">
            <v>AB1519 ESCROW</v>
          </cell>
        </row>
        <row r="375">
          <cell r="B375">
            <v>212400</v>
          </cell>
          <cell r="C375" t="str">
            <v>TULELAKE DUMP CLOSURE-MODOC CO SHAR</v>
          </cell>
        </row>
        <row r="376">
          <cell r="B376">
            <v>212401</v>
          </cell>
          <cell r="C376" t="str">
            <v>MCCLOUD DUMP CLOSURE AB2448</v>
          </cell>
        </row>
        <row r="377">
          <cell r="B377">
            <v>212403</v>
          </cell>
          <cell r="C377" t="str">
            <v>BLACK BUTTE DUMP CLOSURE AB 2448</v>
          </cell>
        </row>
        <row r="378">
          <cell r="B378">
            <v>212419</v>
          </cell>
          <cell r="C378" t="str">
            <v>WEED DUMP CLOSURE AB 2448</v>
          </cell>
        </row>
        <row r="379">
          <cell r="B379">
            <v>212419</v>
          </cell>
          <cell r="C379" t="str">
            <v>WEED DUMP CLOSURE AB 2448</v>
          </cell>
        </row>
        <row r="380">
          <cell r="B380">
            <v>212419</v>
          </cell>
          <cell r="C380" t="str">
            <v>YREKA LANDFILL CLOSURE</v>
          </cell>
        </row>
        <row r="381">
          <cell r="B381">
            <v>212419</v>
          </cell>
          <cell r="C381" t="str">
            <v>YREKA LANDFILL CLOSURE</v>
          </cell>
        </row>
        <row r="382">
          <cell r="B382">
            <v>212426</v>
          </cell>
          <cell r="C382" t="str">
            <v>HAPPY CAMP DUMP CLOSURE AB 2448</v>
          </cell>
        </row>
        <row r="383">
          <cell r="B383">
            <v>212426</v>
          </cell>
          <cell r="C383" t="str">
            <v>HAPPY CAMP DUMP CLOSURE AB 2448</v>
          </cell>
        </row>
        <row r="384">
          <cell r="B384">
            <v>212427</v>
          </cell>
          <cell r="C384" t="str">
            <v>TULELAKE DUMP CLOSURE AB2448</v>
          </cell>
        </row>
        <row r="385">
          <cell r="B385">
            <v>212433</v>
          </cell>
          <cell r="C385" t="str">
            <v>TENNANT DUMP CLOSURE AB2448</v>
          </cell>
        </row>
        <row r="386">
          <cell r="B386">
            <v>213001</v>
          </cell>
          <cell r="C386" t="str">
            <v>HEIRS FUND</v>
          </cell>
        </row>
        <row r="387">
          <cell r="B387">
            <v>213002</v>
          </cell>
          <cell r="C387" t="str">
            <v>REDEMPTION FEES</v>
          </cell>
        </row>
        <row r="388">
          <cell r="B388">
            <v>213003</v>
          </cell>
          <cell r="C388" t="str">
            <v>PENALTY ASSESSMENT FUND</v>
          </cell>
        </row>
        <row r="389">
          <cell r="B389">
            <v>213004</v>
          </cell>
          <cell r="C389" t="str">
            <v>SALES &amp; USE TAX</v>
          </cell>
        </row>
        <row r="390">
          <cell r="B390">
            <v>213005</v>
          </cell>
          <cell r="C390" t="str">
            <v>FISH &amp; GAME</v>
          </cell>
        </row>
        <row r="391">
          <cell r="B391">
            <v>213006</v>
          </cell>
          <cell r="C391" t="str">
            <v>EXPLOSIVE PERMITS</v>
          </cell>
        </row>
        <row r="392">
          <cell r="B392">
            <v>213007</v>
          </cell>
          <cell r="C392" t="str">
            <v>STRONG MOTION</v>
          </cell>
        </row>
        <row r="393">
          <cell r="B393">
            <v>213008</v>
          </cell>
          <cell r="C393" t="str">
            <v>BURIAL PERMITS</v>
          </cell>
        </row>
        <row r="394">
          <cell r="B394">
            <v>213009</v>
          </cell>
          <cell r="C394" t="str">
            <v>CHILDRENS TRUST</v>
          </cell>
        </row>
        <row r="395">
          <cell r="B395">
            <v>213009</v>
          </cell>
          <cell r="C395" t="str">
            <v>BUILDING PERMIT FEE SB 1473</v>
          </cell>
        </row>
        <row r="396">
          <cell r="B396">
            <v>213010</v>
          </cell>
          <cell r="C396" t="str">
            <v>VITAL STATISTICS</v>
          </cell>
        </row>
        <row r="397">
          <cell r="B397">
            <v>213011</v>
          </cell>
          <cell r="C397" t="str">
            <v>DUI INDEMNITY FUND</v>
          </cell>
        </row>
        <row r="398">
          <cell r="B398">
            <v>213012</v>
          </cell>
          <cell r="C398" t="str">
            <v>CA STATE POLICE DIVISION FUND</v>
          </cell>
        </row>
        <row r="399">
          <cell r="B399">
            <v>213013</v>
          </cell>
          <cell r="C399" t="str">
            <v>FAMILY MEDIATION</v>
          </cell>
        </row>
        <row r="400">
          <cell r="B400">
            <v>213014</v>
          </cell>
          <cell r="C400" t="str">
            <v>VITAL STATISTICS H&amp;S 103692</v>
          </cell>
        </row>
        <row r="401">
          <cell r="B401">
            <v>213015</v>
          </cell>
          <cell r="C401" t="str">
            <v>ADOPTIONS</v>
          </cell>
        </row>
        <row r="402">
          <cell r="B402">
            <v>213016</v>
          </cell>
          <cell r="C402" t="str">
            <v>JUDGE'S RETIREMENT</v>
          </cell>
        </row>
        <row r="403">
          <cell r="B403">
            <v>213017</v>
          </cell>
          <cell r="C403" t="str">
            <v>DISSOLUTIONS OF MARRIAGE</v>
          </cell>
        </row>
        <row r="404">
          <cell r="B404">
            <v>213018</v>
          </cell>
          <cell r="C404" t="str">
            <v>MARRIAGE LICENSES</v>
          </cell>
        </row>
        <row r="405">
          <cell r="B405">
            <v>213019</v>
          </cell>
          <cell r="C405" t="str">
            <v>PUBLIC POOL &amp; SPA AB1020 HS116064.2</v>
          </cell>
        </row>
        <row r="406">
          <cell r="B406">
            <v>213020</v>
          </cell>
          <cell r="C406" t="str">
            <v>TRAUMATIC BRAIN INJURY</v>
          </cell>
        </row>
        <row r="407">
          <cell r="B407">
            <v>213021</v>
          </cell>
          <cell r="C407" t="str">
            <v>MARRIAGE CERTIFICATIONS</v>
          </cell>
        </row>
        <row r="408">
          <cell r="B408">
            <v>213022</v>
          </cell>
          <cell r="C408" t="str">
            <v>UNDERGROUND TANKS SURCHARGE</v>
          </cell>
        </row>
        <row r="409">
          <cell r="B409">
            <v>213023</v>
          </cell>
          <cell r="C409" t="str">
            <v>VITAL RECORDER IMPROVEMENT PROGRAM</v>
          </cell>
        </row>
        <row r="410">
          <cell r="B410">
            <v>213024</v>
          </cell>
          <cell r="C410" t="str">
            <v>CONTROLLED SUBSTANCE</v>
          </cell>
        </row>
        <row r="411">
          <cell r="B411">
            <v>213024</v>
          </cell>
          <cell r="C411" t="str">
            <v>CONTROLLED SUBSTANCE</v>
          </cell>
        </row>
        <row r="412">
          <cell r="B412">
            <v>213025</v>
          </cell>
          <cell r="C412" t="str">
            <v>AIR TOXIC INVENTORY &amp; ASSESSMENT</v>
          </cell>
        </row>
        <row r="413">
          <cell r="B413">
            <v>213026</v>
          </cell>
          <cell r="C413" t="str">
            <v>RESTITUTION</v>
          </cell>
        </row>
        <row r="414">
          <cell r="B414">
            <v>213027</v>
          </cell>
          <cell r="C414" t="str">
            <v>FINANCIAL RESPONSIBILITY-PC 1463.22</v>
          </cell>
        </row>
        <row r="415">
          <cell r="B415">
            <v>213027</v>
          </cell>
          <cell r="C415" t="str">
            <v>DMV TRANSFER PC 1463.22B</v>
          </cell>
        </row>
        <row r="416">
          <cell r="B416">
            <v>213028</v>
          </cell>
          <cell r="C416" t="str">
            <v>FINANCIAL RESPONSIBILITY-PC 1463.22</v>
          </cell>
        </row>
        <row r="417">
          <cell r="B417">
            <v>213029</v>
          </cell>
          <cell r="C417" t="str">
            <v>PARKS &amp; RECREATION FUND</v>
          </cell>
        </row>
        <row r="418">
          <cell r="B418">
            <v>213030</v>
          </cell>
          <cell r="C418" t="str">
            <v>STATE GENERAL FUND/VITALS AB3460</v>
          </cell>
        </row>
        <row r="419">
          <cell r="B419">
            <v>213030</v>
          </cell>
          <cell r="C419" t="str">
            <v>STATE GENERAL FUND/VITALS AB3460</v>
          </cell>
        </row>
        <row r="420">
          <cell r="B420">
            <v>213030</v>
          </cell>
          <cell r="C420" t="str">
            <v>MEDICAL MARIJUANA ID CARD STATE FEE</v>
          </cell>
        </row>
        <row r="421">
          <cell r="B421">
            <v>213031</v>
          </cell>
          <cell r="C421" t="str">
            <v>ST VICTIM-WITNESS ASSISTANCE PC288</v>
          </cell>
        </row>
        <row r="422">
          <cell r="B422">
            <v>213032</v>
          </cell>
          <cell r="C422" t="str">
            <v>UMBILICAL CORD HS103625B EXP12/2017</v>
          </cell>
        </row>
        <row r="423">
          <cell r="B423">
            <v>213032</v>
          </cell>
          <cell r="C423" t="str">
            <v>UMBILICAL CORD HS103625B EXP12/2022</v>
          </cell>
        </row>
        <row r="424">
          <cell r="B424">
            <v>213033</v>
          </cell>
          <cell r="C424" t="str">
            <v>MISSING PERSONS DNA DATABASEPC14251</v>
          </cell>
        </row>
        <row r="425">
          <cell r="B425">
            <v>213034</v>
          </cell>
          <cell r="C425" t="str">
            <v>WEIGHTS&amp;MEASURES REGISTRATION CERT</v>
          </cell>
        </row>
        <row r="426">
          <cell r="B426">
            <v>213035</v>
          </cell>
          <cell r="C426" t="str">
            <v>FISH &amp; GAME PRESERVATION FUND</v>
          </cell>
        </row>
        <row r="427">
          <cell r="B427">
            <v>213036</v>
          </cell>
          <cell r="C427" t="str">
            <v>UNCLAIMED PAYROLL (CCP 1520)</v>
          </cell>
        </row>
        <row r="428">
          <cell r="B428">
            <v>213037</v>
          </cell>
          <cell r="C428" t="str">
            <v>CONCEALED WEAPONS PERMITS</v>
          </cell>
        </row>
        <row r="429">
          <cell r="B429">
            <v>213038</v>
          </cell>
          <cell r="C429" t="str">
            <v>FINGERPRINT FEES-DOJ</v>
          </cell>
        </row>
        <row r="430">
          <cell r="B430">
            <v>213039</v>
          </cell>
          <cell r="C430" t="str">
            <v>H&amp;S 11502 UNIFORMD CONTR SUBSTANCE</v>
          </cell>
        </row>
        <row r="431">
          <cell r="B431">
            <v>213040</v>
          </cell>
          <cell r="C431" t="str">
            <v>CA CHILDREN SERVICE ENROLLMENT FEES</v>
          </cell>
        </row>
        <row r="432">
          <cell r="B432">
            <v>213041</v>
          </cell>
          <cell r="C432" t="str">
            <v>CLANDESTINE DRUG LAB CLEAN-UP</v>
          </cell>
        </row>
        <row r="433">
          <cell r="B433">
            <v>213042</v>
          </cell>
          <cell r="C433" t="str">
            <v>NON-RESIDENT WITHHOLDING</v>
          </cell>
        </row>
        <row r="434">
          <cell r="B434">
            <v>213043</v>
          </cell>
          <cell r="C434" t="str">
            <v>10% CIVIL SURCHARGE - AB3000</v>
          </cell>
        </row>
        <row r="435">
          <cell r="B435">
            <v>213044</v>
          </cell>
          <cell r="C435" t="str">
            <v>20% CRIMINAL SURCHARGE - AB3000</v>
          </cell>
        </row>
        <row r="436">
          <cell r="B436">
            <v>213045</v>
          </cell>
          <cell r="C436" t="str">
            <v>SB1732 SURCHARGE</v>
          </cell>
        </row>
        <row r="437">
          <cell r="B437">
            <v>213045</v>
          </cell>
          <cell r="C437" t="str">
            <v>SB1732 SURCHARGE - CRIMINAL</v>
          </cell>
        </row>
        <row r="438">
          <cell r="B438">
            <v>213046</v>
          </cell>
          <cell r="C438" t="str">
            <v>GC26832.1 STATE FAM LAW TRUST</v>
          </cell>
        </row>
        <row r="439">
          <cell r="B439">
            <v>213047</v>
          </cell>
          <cell r="C439" t="str">
            <v>SB1732 SURCHARGE - PARKING</v>
          </cell>
        </row>
        <row r="440">
          <cell r="B440">
            <v>213048</v>
          </cell>
          <cell r="C440" t="str">
            <v>SB1732 SURCHARGE -UNLIMITED GC70373</v>
          </cell>
        </row>
        <row r="441">
          <cell r="B441">
            <v>213049</v>
          </cell>
          <cell r="C441" t="str">
            <v>SB1732 SURCHARGE -UNLIMITED RESPONS</v>
          </cell>
        </row>
        <row r="442">
          <cell r="B442">
            <v>213050</v>
          </cell>
          <cell r="C442" t="str">
            <v>SB1732 SURCHARGE -UNLIMITED PROBATE</v>
          </cell>
        </row>
        <row r="443">
          <cell r="B443">
            <v>213051</v>
          </cell>
          <cell r="C443" t="str">
            <v>SB1732 SURCHARGE -LIMITED GC70373.5</v>
          </cell>
        </row>
        <row r="444">
          <cell r="B444">
            <v>213052</v>
          </cell>
          <cell r="C444" t="str">
            <v>DNA IDENTIFICATION COSTS-GC 76104.6</v>
          </cell>
        </row>
        <row r="445">
          <cell r="B445">
            <v>213053</v>
          </cell>
          <cell r="C445" t="str">
            <v>TRAFFIC VIOLATOR SCHOOL VC11208(C)</v>
          </cell>
        </row>
        <row r="446">
          <cell r="B446">
            <v>213054</v>
          </cell>
          <cell r="C446" t="str">
            <v>ST FIREMARSHAL FIREWORK ENFRCE&amp;DISP</v>
          </cell>
        </row>
        <row r="447">
          <cell r="B447">
            <v>213055</v>
          </cell>
          <cell r="C447" t="str">
            <v>CALIFORNIA FIRE &amp; ARSON TRAINING</v>
          </cell>
        </row>
        <row r="448">
          <cell r="B448">
            <v>213056</v>
          </cell>
          <cell r="C448" t="str">
            <v>SALES &amp; USE TAX SPECIAL DISTRICT</v>
          </cell>
        </row>
        <row r="449">
          <cell r="B449">
            <v>213057</v>
          </cell>
          <cell r="C449" t="str">
            <v>TOXIC SUBSTANCES CONTROL HSC 25192</v>
          </cell>
        </row>
        <row r="450">
          <cell r="B450">
            <v>213058</v>
          </cell>
          <cell r="C450" t="str">
            <v>LUMBER PRODUCTS ASSESSMENT (TAX)</v>
          </cell>
        </row>
        <row r="451">
          <cell r="B451">
            <v>213059</v>
          </cell>
          <cell r="C451" t="str">
            <v>GC27388.1 BUILDING HOMES &amp; JOBS</v>
          </cell>
        </row>
        <row r="452">
          <cell r="B452">
            <v>213060</v>
          </cell>
          <cell r="C452" t="str">
            <v>FISH &amp; GAME PROPOGATION FUND</v>
          </cell>
        </row>
        <row r="453">
          <cell r="B453">
            <v>213101</v>
          </cell>
          <cell r="C453" t="str">
            <v>PEACE OFFICERS' TRAINING</v>
          </cell>
        </row>
        <row r="454">
          <cell r="B454">
            <v>213102</v>
          </cell>
          <cell r="C454" t="str">
            <v>VERTEBRATE PEST CONTROL SURCHARGE</v>
          </cell>
        </row>
        <row r="455">
          <cell r="B455">
            <v>213103</v>
          </cell>
          <cell r="C455" t="str">
            <v>ENVIRONMENTAL DOCUMENT FILING FEE</v>
          </cell>
        </row>
        <row r="456">
          <cell r="B456">
            <v>213104</v>
          </cell>
          <cell r="C456" t="str">
            <v>DEPT OF JUSTICE-SEX OFFENSES</v>
          </cell>
        </row>
        <row r="457">
          <cell r="B457">
            <v>213104</v>
          </cell>
          <cell r="C457" t="str">
            <v>DEPT OF JUSTICE-SEX OFFENSES</v>
          </cell>
        </row>
        <row r="458">
          <cell r="B458">
            <v>213104</v>
          </cell>
          <cell r="C458" t="str">
            <v>OTHER COURT FINES - ICNA ONLY</v>
          </cell>
        </row>
        <row r="459">
          <cell r="B459">
            <v>213104</v>
          </cell>
          <cell r="C459" t="str">
            <v>OTHER COURT FINES - ICNA ONLY</v>
          </cell>
        </row>
        <row r="460">
          <cell r="B460">
            <v>213106</v>
          </cell>
          <cell r="C460" t="str">
            <v>RECORDING FEES-SB21</v>
          </cell>
        </row>
        <row r="461">
          <cell r="B461">
            <v>213107</v>
          </cell>
          <cell r="C461" t="str">
            <v>GENERAL FUND TRAFFIC SCHOOL</v>
          </cell>
        </row>
        <row r="462">
          <cell r="B462">
            <v>213107</v>
          </cell>
          <cell r="C462" t="str">
            <v>GENERAL FUND TRAFFIC SCHOOL</v>
          </cell>
        </row>
        <row r="463">
          <cell r="B463">
            <v>213108</v>
          </cell>
          <cell r="C463" t="str">
            <v>75% OF VC 42007</v>
          </cell>
        </row>
        <row r="464">
          <cell r="B464">
            <v>213108</v>
          </cell>
          <cell r="C464" t="str">
            <v>75% OF VC 42007</v>
          </cell>
        </row>
        <row r="465">
          <cell r="B465">
            <v>213110</v>
          </cell>
          <cell r="C465" t="str">
            <v>STATE GENERAL-COUNTY PC 1463.001</v>
          </cell>
        </row>
        <row r="466">
          <cell r="B466">
            <v>213110</v>
          </cell>
          <cell r="C466" t="str">
            <v>STATE GENERAL-COUNTY PC 1463.001</v>
          </cell>
        </row>
        <row r="467">
          <cell r="B467">
            <v>213111</v>
          </cell>
          <cell r="C467" t="str">
            <v>STATE GENERAL-CITY PC 1463.001</v>
          </cell>
        </row>
        <row r="468">
          <cell r="B468">
            <v>213112</v>
          </cell>
          <cell r="C468" t="str">
            <v>PROOF OF CORRECTION  VC40611</v>
          </cell>
        </row>
        <row r="469">
          <cell r="B469">
            <v>213113</v>
          </cell>
          <cell r="C469" t="str">
            <v>BOOKING &amp; DETAINING GC 29550</v>
          </cell>
        </row>
        <row r="470">
          <cell r="B470">
            <v>213113</v>
          </cell>
          <cell r="C470" t="str">
            <v>BOOKING &amp; DETAINING GC 29550</v>
          </cell>
        </row>
        <row r="471">
          <cell r="B471">
            <v>213114</v>
          </cell>
          <cell r="C471" t="str">
            <v>ST GF AMNESTY VC42008</v>
          </cell>
        </row>
        <row r="472">
          <cell r="B472">
            <v>213114</v>
          </cell>
          <cell r="C472" t="str">
            <v>ST GF AMNESTY VC42008</v>
          </cell>
        </row>
        <row r="473">
          <cell r="B473">
            <v>213115</v>
          </cell>
          <cell r="C473" t="str">
            <v>VITAL STATISTICS H&amp;S 103525.5</v>
          </cell>
        </row>
        <row r="474">
          <cell r="B474">
            <v>213115</v>
          </cell>
          <cell r="C474" t="str">
            <v>VITAL STATISTICS H&amp;S 103525.5</v>
          </cell>
        </row>
        <row r="475">
          <cell r="B475">
            <v>213116</v>
          </cell>
          <cell r="C475" t="str">
            <v>VITAL STATISTICS GC 26859</v>
          </cell>
        </row>
        <row r="476">
          <cell r="B476">
            <v>213117</v>
          </cell>
          <cell r="C476" t="str">
            <v>CRT/CJF PARKING</v>
          </cell>
        </row>
        <row r="477">
          <cell r="B477">
            <v>213117</v>
          </cell>
          <cell r="C477" t="str">
            <v>CRT/CJF PARKING</v>
          </cell>
        </row>
        <row r="478">
          <cell r="B478">
            <v>213118</v>
          </cell>
          <cell r="C478" t="str">
            <v>TRIAL COURT TRUST FUND</v>
          </cell>
        </row>
        <row r="479">
          <cell r="B479">
            <v>213119</v>
          </cell>
          <cell r="C479" t="str">
            <v>24% ASSET FORFEITURE H&amp;S 11489</v>
          </cell>
        </row>
        <row r="480">
          <cell r="B480">
            <v>213120</v>
          </cell>
          <cell r="C480" t="str">
            <v>DANGEROUS DRUG STATE PHARMACY</v>
          </cell>
        </row>
        <row r="481">
          <cell r="B481">
            <v>213120</v>
          </cell>
          <cell r="C481" t="str">
            <v>DANGEROUS DRUG STATE PHARMACY</v>
          </cell>
        </row>
        <row r="482">
          <cell r="B482">
            <v>213120</v>
          </cell>
          <cell r="C482" t="str">
            <v>DANGEROUS DRUG STATE PHARMACY</v>
          </cell>
        </row>
        <row r="483">
          <cell r="B483">
            <v>213120</v>
          </cell>
          <cell r="C483" t="str">
            <v>DANGEROUS DRUG STATE PHARMACY</v>
          </cell>
        </row>
        <row r="484">
          <cell r="B484">
            <v>213121</v>
          </cell>
          <cell r="C484" t="str">
            <v>FAMILY CODE 1852 (50%)</v>
          </cell>
        </row>
        <row r="485">
          <cell r="B485">
            <v>213121</v>
          </cell>
          <cell r="C485" t="str">
            <v>FAMILY CODE 1852 (50%)</v>
          </cell>
        </row>
        <row r="486">
          <cell r="B486">
            <v>213122</v>
          </cell>
          <cell r="C486" t="str">
            <v>DOMESTIC VIOLENCE-PC 1203.097</v>
          </cell>
        </row>
        <row r="487">
          <cell r="B487">
            <v>213123</v>
          </cell>
          <cell r="C487" t="str">
            <v>COURT REPORTER FEES - GC 68085</v>
          </cell>
        </row>
        <row r="488">
          <cell r="B488">
            <v>213123</v>
          </cell>
          <cell r="C488" t="str">
            <v>COURT REPORTER FEES - GC 68085</v>
          </cell>
        </row>
        <row r="489">
          <cell r="B489">
            <v>213124</v>
          </cell>
          <cell r="C489" t="str">
            <v>CIVIL ASSESSMENT PC 1214.1</v>
          </cell>
        </row>
        <row r="490">
          <cell r="B490">
            <v>213213</v>
          </cell>
          <cell r="C490" t="str">
            <v>AUTOMATED COURT SYSTEM GC 68090.8</v>
          </cell>
        </row>
        <row r="491">
          <cell r="B491">
            <v>214031</v>
          </cell>
          <cell r="C491" t="str">
            <v>CITY OF DORRIS</v>
          </cell>
        </row>
        <row r="492">
          <cell r="B492">
            <v>214032</v>
          </cell>
          <cell r="C492" t="str">
            <v>CITY OF DUNSMUIR</v>
          </cell>
        </row>
        <row r="493">
          <cell r="B493">
            <v>214033</v>
          </cell>
          <cell r="C493" t="str">
            <v>CITY OF ETNA</v>
          </cell>
        </row>
        <row r="494">
          <cell r="B494">
            <v>214034</v>
          </cell>
          <cell r="C494" t="str">
            <v>TOWN OF FORT JONES</v>
          </cell>
        </row>
        <row r="495">
          <cell r="B495">
            <v>214035</v>
          </cell>
          <cell r="C495" t="str">
            <v>CITY OF MONTAGUE</v>
          </cell>
        </row>
        <row r="496">
          <cell r="B496">
            <v>214036</v>
          </cell>
          <cell r="C496" t="str">
            <v>CITY OF MOUNT SHASTA</v>
          </cell>
        </row>
        <row r="497">
          <cell r="B497">
            <v>214037</v>
          </cell>
          <cell r="C497" t="str">
            <v>CITY OF TULELAKE</v>
          </cell>
        </row>
        <row r="498">
          <cell r="B498">
            <v>214038</v>
          </cell>
          <cell r="C498" t="str">
            <v>CITY OF WEED</v>
          </cell>
        </row>
        <row r="499">
          <cell r="B499">
            <v>214039</v>
          </cell>
          <cell r="C499" t="str">
            <v>CITY OF YREKA</v>
          </cell>
        </row>
        <row r="500">
          <cell r="B500">
            <v>214060</v>
          </cell>
          <cell r="C500" t="str">
            <v>LOCAL TRANSPORTATION 1/4% SALE TAX</v>
          </cell>
        </row>
        <row r="501">
          <cell r="B501">
            <v>214061</v>
          </cell>
          <cell r="C501" t="str">
            <v>LOCAL TRANSPORTATION RTPA EXCHANGE</v>
          </cell>
        </row>
        <row r="502">
          <cell r="B502">
            <v>214063</v>
          </cell>
          <cell r="C502" t="str">
            <v>MT SHASTA CITY FIRE ASSESSMENT #23</v>
          </cell>
        </row>
        <row r="503">
          <cell r="B503">
            <v>214063</v>
          </cell>
          <cell r="C503" t="str">
            <v>MT SHASTA CITY FIRE ASSESSMENT #23</v>
          </cell>
        </row>
        <row r="504">
          <cell r="B504">
            <v>214063</v>
          </cell>
          <cell r="C504" t="str">
            <v>MT SHASTA CITY FIRE ASSESSMENT #23</v>
          </cell>
        </row>
        <row r="505">
          <cell r="B505">
            <v>214065</v>
          </cell>
          <cell r="C505" t="str">
            <v>CITY OF DUNSMUIR FIRE ASSESSMENT 24</v>
          </cell>
        </row>
        <row r="506">
          <cell r="B506">
            <v>214067</v>
          </cell>
          <cell r="C506" t="str">
            <v>HOLDING ACCOUNT-MOE-PUBLIC SAFETY</v>
          </cell>
        </row>
        <row r="507">
          <cell r="B507">
            <v>214070</v>
          </cell>
          <cell r="C507" t="str">
            <v>MT SHASTA SEWER DISTRICT ASSESSMENT</v>
          </cell>
        </row>
        <row r="508">
          <cell r="B508">
            <v>214074</v>
          </cell>
          <cell r="C508" t="str">
            <v>MT SHASTA CITY FIRE MEASURE A</v>
          </cell>
        </row>
        <row r="509">
          <cell r="B509">
            <v>214076</v>
          </cell>
          <cell r="C509" t="str">
            <v>CITY OF DUNSMUIR FIRE ASSESSMENT 39</v>
          </cell>
        </row>
        <row r="510">
          <cell r="B510">
            <v>214139</v>
          </cell>
          <cell r="C510" t="str">
            <v>SHASTA BELLE ASSESSMENT-YREKA</v>
          </cell>
        </row>
        <row r="511">
          <cell r="B511">
            <v>215001</v>
          </cell>
          <cell r="C511" t="str">
            <v>BATTERED WOMEN'S SHELTER</v>
          </cell>
        </row>
        <row r="512">
          <cell r="B512">
            <v>215002</v>
          </cell>
          <cell r="C512" t="str">
            <v>TOURISM BUSINESS IMPRVMNT DIST-TBID</v>
          </cell>
        </row>
        <row r="513">
          <cell r="B513">
            <v>215003</v>
          </cell>
          <cell r="C513" t="str">
            <v>MT SHASTA FIRE PROTECTION DISTRICT</v>
          </cell>
        </row>
        <row r="514">
          <cell r="B514">
            <v>215025</v>
          </cell>
          <cell r="C514" t="str">
            <v>AVIATION-JET FUEL FACILITY</v>
          </cell>
        </row>
        <row r="515">
          <cell r="B515">
            <v>215039</v>
          </cell>
          <cell r="C515" t="str">
            <v>STATE FORESTRY/FIRE PREVENTION</v>
          </cell>
        </row>
        <row r="516">
          <cell r="B516">
            <v>215040</v>
          </cell>
          <cell r="C516" t="str">
            <v>BIG SPRINGS IRRIGATION DISTRICT</v>
          </cell>
        </row>
        <row r="517">
          <cell r="B517">
            <v>215041</v>
          </cell>
          <cell r="C517" t="str">
            <v>BUTTE VALLEY IRRIGATION DISTRICT</v>
          </cell>
        </row>
        <row r="518">
          <cell r="B518">
            <v>215042</v>
          </cell>
          <cell r="C518" t="str">
            <v>MONTAGUE WATER DISTRICT</v>
          </cell>
        </row>
        <row r="519">
          <cell r="B519">
            <v>215043</v>
          </cell>
          <cell r="C519" t="str">
            <v>SCOTT VALLEY IRRIGATION DISTRICT</v>
          </cell>
        </row>
        <row r="520">
          <cell r="B520">
            <v>215044</v>
          </cell>
          <cell r="C520" t="str">
            <v>HAPPY CAMP COMMUNITY SERVICE DISTRI</v>
          </cell>
        </row>
        <row r="521">
          <cell r="B521">
            <v>215045</v>
          </cell>
          <cell r="C521" t="str">
            <v>MCCLOUD  COMMUNITY SERVICE DISTRICT</v>
          </cell>
        </row>
        <row r="522">
          <cell r="B522">
            <v>215049</v>
          </cell>
          <cell r="C522" t="str">
            <v>TULELAKE BASIN UNIFIED</v>
          </cell>
        </row>
        <row r="523">
          <cell r="B523">
            <v>215050</v>
          </cell>
          <cell r="C523" t="str">
            <v>MODOC SPECIAL EDUCATION</v>
          </cell>
        </row>
        <row r="524">
          <cell r="B524">
            <v>215051</v>
          </cell>
          <cell r="C524" t="str">
            <v>LAKE SHASTINA COMMUNITY SERVICES</v>
          </cell>
        </row>
        <row r="525">
          <cell r="B525">
            <v>215053</v>
          </cell>
          <cell r="C525" t="str">
            <v>CAMPBELL TRACT ASSESSMENT</v>
          </cell>
        </row>
        <row r="526">
          <cell r="B526">
            <v>215054</v>
          </cell>
          <cell r="C526" t="str">
            <v>HORNBROOK COMMUNITY SVCS ASSESSMENT</v>
          </cell>
        </row>
        <row r="527">
          <cell r="B527">
            <v>215055</v>
          </cell>
          <cell r="C527" t="str">
            <v>GRENADA IRRIGATION DELINQUENT #57</v>
          </cell>
        </row>
        <row r="528">
          <cell r="B528">
            <v>215056</v>
          </cell>
          <cell r="C528" t="str">
            <v>SHASTINA ASSESSMENT</v>
          </cell>
        </row>
        <row r="529">
          <cell r="B529">
            <v>215057</v>
          </cell>
          <cell r="C529" t="str">
            <v>DUNSMUIR SEWER ASSESSMENT</v>
          </cell>
        </row>
        <row r="530">
          <cell r="B530">
            <v>215058</v>
          </cell>
          <cell r="C530" t="str">
            <v>STATE WATERMASTER</v>
          </cell>
        </row>
        <row r="531">
          <cell r="B531">
            <v>215058</v>
          </cell>
          <cell r="C531" t="str">
            <v>SCOTT VLY &amp; SHASTA VLY WATERMASTER</v>
          </cell>
        </row>
        <row r="532">
          <cell r="B532">
            <v>215059</v>
          </cell>
          <cell r="C532" t="str">
            <v>CA CHFA (PACE) YGRENE</v>
          </cell>
        </row>
        <row r="533">
          <cell r="B533">
            <v>215060</v>
          </cell>
          <cell r="C533" t="str">
            <v>WRCOG (PACE) HERO-CITY OF MT SHASTA</v>
          </cell>
        </row>
        <row r="534">
          <cell r="B534">
            <v>215061</v>
          </cell>
          <cell r="C534" t="str">
            <v>CSCDA (PACE) DTA-CITY OF MT SHASTA</v>
          </cell>
        </row>
        <row r="535">
          <cell r="B535">
            <v>215065</v>
          </cell>
          <cell r="C535" t="str">
            <v>DUNSMUIR CITY FIRE ASSESSMENT</v>
          </cell>
        </row>
        <row r="536">
          <cell r="B536">
            <v>215070</v>
          </cell>
          <cell r="C536" t="str">
            <v>MT SHASTA SEWER DISTRICT ASSESSMENT</v>
          </cell>
        </row>
        <row r="537">
          <cell r="B537">
            <v>215072</v>
          </cell>
          <cell r="C537" t="str">
            <v>TRAVIS HEIGHTS ROAD ASSESSMENT DIST</v>
          </cell>
        </row>
        <row r="538">
          <cell r="B538">
            <v>215073</v>
          </cell>
          <cell r="C538" t="str">
            <v>TENNANT COMMUNITY SERVICES</v>
          </cell>
        </row>
        <row r="539">
          <cell r="B539">
            <v>215074</v>
          </cell>
          <cell r="C539" t="str">
            <v>MT SHASTA CITY FIRE MEASURE A</v>
          </cell>
        </row>
        <row r="540">
          <cell r="B540">
            <v>215077</v>
          </cell>
          <cell r="C540" t="str">
            <v>MCCLOUD COMMUNITY SVCS DIST #40</v>
          </cell>
        </row>
        <row r="541">
          <cell r="B541">
            <v>215078</v>
          </cell>
          <cell r="C541" t="str">
            <v>MCCLOUD COM SVCS DIST DELINQUENT#56</v>
          </cell>
        </row>
        <row r="542">
          <cell r="B542">
            <v>215079</v>
          </cell>
          <cell r="C542" t="str">
            <v>MCCLOUD COMMUNITY SVCS DIST #41</v>
          </cell>
        </row>
        <row r="543">
          <cell r="B543">
            <v>215080</v>
          </cell>
          <cell r="C543" t="str">
            <v>MCCLOUD COMMUNITY SVCS DIST #42</v>
          </cell>
        </row>
        <row r="544">
          <cell r="B544">
            <v>215081</v>
          </cell>
          <cell r="C544" t="str">
            <v>MCCLOUD COMMUNITY SVCS DIST #43</v>
          </cell>
        </row>
        <row r="545">
          <cell r="B545">
            <v>215082</v>
          </cell>
          <cell r="C545" t="str">
            <v>TENNANT COMMUNITY SERVICE DIST #44</v>
          </cell>
        </row>
        <row r="546">
          <cell r="B546">
            <v>215083</v>
          </cell>
          <cell r="C546" t="str">
            <v>FORT JONES WATER &amp; SEWER #45</v>
          </cell>
        </row>
        <row r="547">
          <cell r="B547">
            <v>215084</v>
          </cell>
          <cell r="C547" t="str">
            <v>MONTAGUE CITY FIRE ASSESSMENT</v>
          </cell>
        </row>
        <row r="548">
          <cell r="B548">
            <v>215085</v>
          </cell>
          <cell r="C548" t="str">
            <v>ETNA SEWER ASSESSMENT</v>
          </cell>
        </row>
        <row r="549">
          <cell r="B549">
            <v>215086</v>
          </cell>
          <cell r="C549" t="str">
            <v>SAWYERS BAR WATER DISTRICT</v>
          </cell>
        </row>
        <row r="550">
          <cell r="B550">
            <v>215087</v>
          </cell>
          <cell r="C550" t="str">
            <v>HAPPY CAMP SANITATION DELINQ</v>
          </cell>
        </row>
        <row r="551">
          <cell r="B551">
            <v>215100</v>
          </cell>
          <cell r="C551" t="str">
            <v>TRAILER COACH FEES</v>
          </cell>
        </row>
        <row r="552">
          <cell r="B552">
            <v>216001</v>
          </cell>
          <cell r="C552" t="str">
            <v>BUILDING DEPARTMENT TRUST</v>
          </cell>
        </row>
        <row r="553">
          <cell r="B553">
            <v>216002</v>
          </cell>
          <cell r="C553" t="str">
            <v>SURVEYORS TRUST - TRACT</v>
          </cell>
        </row>
        <row r="554">
          <cell r="B554">
            <v>216003</v>
          </cell>
          <cell r="C554" t="str">
            <v>GEORGE M. CHAMBERS-LANDFILL BOND</v>
          </cell>
        </row>
        <row r="555">
          <cell r="B555">
            <v>216004</v>
          </cell>
          <cell r="C555" t="str">
            <v>FAMAILY SUPPORT</v>
          </cell>
        </row>
        <row r="556">
          <cell r="B556">
            <v>216004</v>
          </cell>
          <cell r="C556" t="str">
            <v>FAMILY SUPPORT</v>
          </cell>
        </row>
        <row r="557">
          <cell r="B557">
            <v>216004</v>
          </cell>
          <cell r="C557" t="str">
            <v>DEPARTMENT OF CHILD SUPPORT SVCS</v>
          </cell>
        </row>
        <row r="558">
          <cell r="B558">
            <v>216005</v>
          </cell>
          <cell r="C558" t="str">
            <v>PUBLIC GUARDIAN</v>
          </cell>
        </row>
        <row r="559">
          <cell r="B559">
            <v>216006</v>
          </cell>
          <cell r="C559" t="str">
            <v>PERINATAL-NEXT STEP</v>
          </cell>
        </row>
        <row r="560">
          <cell r="B560">
            <v>216007</v>
          </cell>
          <cell r="C560" t="str">
            <v>DISTRICT ATTORNEY RESTITUTION</v>
          </cell>
        </row>
        <row r="561">
          <cell r="B561">
            <v>216008</v>
          </cell>
          <cell r="C561" t="str">
            <v>JAIL-INMATE WELFARE TRUST FUND</v>
          </cell>
        </row>
        <row r="562">
          <cell r="B562">
            <v>216009</v>
          </cell>
          <cell r="C562" t="str">
            <v>RECORDER'S TRUST</v>
          </cell>
        </row>
        <row r="563">
          <cell r="B563">
            <v>216010</v>
          </cell>
          <cell r="C563" t="str">
            <v>FOSTER CARE - SOCIAL SECURITY</v>
          </cell>
        </row>
        <row r="564">
          <cell r="B564">
            <v>216010</v>
          </cell>
          <cell r="C564" t="str">
            <v>TULLIS INC CONSTRUCTION RETAINAGE</v>
          </cell>
        </row>
        <row r="565">
          <cell r="B565">
            <v>216011</v>
          </cell>
          <cell r="C565" t="str">
            <v>PLANNING COMMISSION TRUST</v>
          </cell>
        </row>
        <row r="566">
          <cell r="B566">
            <v>216012</v>
          </cell>
          <cell r="C566" t="str">
            <v>SEARCH &amp; RESCUE SAREX</v>
          </cell>
        </row>
        <row r="567">
          <cell r="B567">
            <v>216012</v>
          </cell>
          <cell r="C567" t="str">
            <v>SHERIFF-SPECIAL TRAINING FUND</v>
          </cell>
        </row>
        <row r="568">
          <cell r="B568">
            <v>216013</v>
          </cell>
          <cell r="C568" t="str">
            <v>MCCUEN CONSTRUCTION RETAINAGE</v>
          </cell>
        </row>
        <row r="569">
          <cell r="B569">
            <v>216014</v>
          </cell>
          <cell r="C569" t="str">
            <v>ROAD DEPARTMENT TRUST</v>
          </cell>
        </row>
        <row r="570">
          <cell r="B570">
            <v>216015</v>
          </cell>
          <cell r="C570" t="str">
            <v>SISKIYOU CABLEVISION-FRANCHISE SEC</v>
          </cell>
        </row>
        <row r="571">
          <cell r="B571">
            <v>216016</v>
          </cell>
          <cell r="C571" t="str">
            <v>PERFORMANCE BOND-GERARD PELLETIER</v>
          </cell>
        </row>
        <row r="572">
          <cell r="B572">
            <v>216017</v>
          </cell>
          <cell r="C572" t="str">
            <v>COMMISSION ON AGING</v>
          </cell>
        </row>
        <row r="573">
          <cell r="B573">
            <v>216018</v>
          </cell>
          <cell r="C573" t="str">
            <v>CAL OES - CAL RECYCLE</v>
          </cell>
        </row>
        <row r="574">
          <cell r="B574">
            <v>216019</v>
          </cell>
          <cell r="C574" t="str">
            <v>CHILDREN &amp; FAMILIES FIRST TRUST</v>
          </cell>
        </row>
        <row r="575">
          <cell r="B575">
            <v>216019</v>
          </cell>
          <cell r="C575" t="str">
            <v>CHILDREN &amp; FAMILIES FIRST TRUST</v>
          </cell>
        </row>
        <row r="576">
          <cell r="B576">
            <v>216019</v>
          </cell>
          <cell r="C576" t="str">
            <v>ROSEBURG FOREST PRODUCTS CO-BIOMASS</v>
          </cell>
        </row>
        <row r="577">
          <cell r="B577">
            <v>216019</v>
          </cell>
          <cell r="C577" t="str">
            <v>CHILDREN&amp;FAMILIES FIRST TRUST FUND</v>
          </cell>
        </row>
        <row r="578">
          <cell r="B578">
            <v>216020</v>
          </cell>
          <cell r="C578" t="str">
            <v>SISK CO  AIR POLLUTION CD APPEALS</v>
          </cell>
        </row>
        <row r="579">
          <cell r="B579">
            <v>216021</v>
          </cell>
          <cell r="C579" t="str">
            <v>SPAY/NEUTER FEES</v>
          </cell>
        </row>
        <row r="580">
          <cell r="B580">
            <v>216023</v>
          </cell>
          <cell r="C580" t="str">
            <v>SB 813 REFUNDS</v>
          </cell>
        </row>
        <row r="581">
          <cell r="B581">
            <v>216024</v>
          </cell>
          <cell r="C581" t="str">
            <v>PENSION LIABILITY-115 TRUST</v>
          </cell>
        </row>
        <row r="582">
          <cell r="B582">
            <v>216025</v>
          </cell>
          <cell r="C582" t="str">
            <v>OPEB LIABILITY-115 TRUST</v>
          </cell>
        </row>
        <row r="583">
          <cell r="B583">
            <v>216026</v>
          </cell>
          <cell r="C583" t="str">
            <v>SHERIFF-EXPLORER'S POST</v>
          </cell>
        </row>
        <row r="584">
          <cell r="B584">
            <v>216027</v>
          </cell>
          <cell r="C584" t="str">
            <v>PERFORMANCE BOND-USA WASTE OF OREG</v>
          </cell>
        </row>
        <row r="585">
          <cell r="B585">
            <v>216028</v>
          </cell>
          <cell r="C585" t="str">
            <v>PERFORMANCE BOND-YREKA TRANSFER</v>
          </cell>
        </row>
        <row r="586">
          <cell r="B586">
            <v>216029</v>
          </cell>
          <cell r="C586" t="str">
            <v>PERFORMANCE BOND-KLAMATH DISPOSAL</v>
          </cell>
        </row>
        <row r="587">
          <cell r="B587">
            <v>216039</v>
          </cell>
          <cell r="C587" t="str">
            <v>LIBRARY DONATION TRUST</v>
          </cell>
        </row>
        <row r="588">
          <cell r="B588">
            <v>216040</v>
          </cell>
          <cell r="C588" t="str">
            <v>PROBATION</v>
          </cell>
        </row>
        <row r="589">
          <cell r="B589">
            <v>216041</v>
          </cell>
          <cell r="C589" t="str">
            <v>PLANNING COMMISSION ASSESSMENT APPE</v>
          </cell>
        </row>
        <row r="590">
          <cell r="B590">
            <v>216041</v>
          </cell>
          <cell r="C590" t="str">
            <v>PLANNING COMMISSION ASSESSMENT APPE</v>
          </cell>
        </row>
        <row r="591">
          <cell r="B591">
            <v>216042</v>
          </cell>
          <cell r="C591" t="str">
            <v>EDDIE W CONNER BLACK BUTTE LANDFILL</v>
          </cell>
        </row>
        <row r="592">
          <cell r="B592">
            <v>216042</v>
          </cell>
          <cell r="C592" t="str">
            <v>EDDIE W CONNER BLACK BUTTE LANDFILL</v>
          </cell>
        </row>
        <row r="593">
          <cell r="B593">
            <v>216043</v>
          </cell>
          <cell r="C593" t="str">
            <v>FINES-CONTINENTAL CPAITAL WOOD TECH</v>
          </cell>
        </row>
        <row r="594">
          <cell r="B594">
            <v>216043</v>
          </cell>
          <cell r="C594" t="str">
            <v>FINES-CONTINENTAL CAPITAL WOOD TECH</v>
          </cell>
        </row>
        <row r="595">
          <cell r="B595">
            <v>216050</v>
          </cell>
          <cell r="C595" t="str">
            <v>SHERIFF-NARCOTIC ASSET SEIZURE</v>
          </cell>
        </row>
        <row r="596">
          <cell r="B596">
            <v>216050</v>
          </cell>
          <cell r="C596" t="str">
            <v>SHERIFF NARC - SEIZED</v>
          </cell>
        </row>
        <row r="597">
          <cell r="B597">
            <v>216053</v>
          </cell>
          <cell r="C597" t="str">
            <v>BUNGY ZONE EIR TRUST FUND</v>
          </cell>
        </row>
        <row r="598">
          <cell r="B598">
            <v>216053</v>
          </cell>
          <cell r="C598" t="str">
            <v>BUNGY ZONE EIR TRUST FUND</v>
          </cell>
        </row>
        <row r="599">
          <cell r="B599">
            <v>216054</v>
          </cell>
          <cell r="C599" t="str">
            <v>QUAIL HILL PROJECT</v>
          </cell>
        </row>
        <row r="600">
          <cell r="B600">
            <v>216054</v>
          </cell>
          <cell r="C600" t="str">
            <v>QUAIL HILL PROJECT</v>
          </cell>
        </row>
        <row r="601">
          <cell r="B601">
            <v>216055</v>
          </cell>
          <cell r="C601" t="str">
            <v>PLANNING COMMISSION CH MCMILLAN III</v>
          </cell>
        </row>
        <row r="602">
          <cell r="B602">
            <v>216056</v>
          </cell>
          <cell r="C602" t="str">
            <v>CALIFORNIA ENERGY GENERAL CORP EIR</v>
          </cell>
        </row>
        <row r="603">
          <cell r="B603">
            <v>216058</v>
          </cell>
          <cell r="C603" t="str">
            <v>MENTAL HEALTH-MEDI-CAL OVERPAYMENTS</v>
          </cell>
        </row>
        <row r="604">
          <cell r="B604">
            <v>216060</v>
          </cell>
          <cell r="C604" t="str">
            <v>PUBLIC SAFETY AUGMENTATION FUNDS</v>
          </cell>
        </row>
        <row r="605">
          <cell r="B605">
            <v>216062</v>
          </cell>
          <cell r="C605" t="str">
            <v>CONSTABLE</v>
          </cell>
        </row>
        <row r="606">
          <cell r="B606">
            <v>216062</v>
          </cell>
          <cell r="C606" t="str">
            <v>CONSTABLE</v>
          </cell>
        </row>
        <row r="607">
          <cell r="B607">
            <v>216063</v>
          </cell>
          <cell r="C607" t="str">
            <v>CHILD ABUSE TRUST</v>
          </cell>
        </row>
        <row r="608">
          <cell r="B608">
            <v>216064</v>
          </cell>
          <cell r="C608" t="str">
            <v>NO CALIFORNIA  COUNTY COUNSEL ASSN</v>
          </cell>
        </row>
        <row r="609">
          <cell r="B609">
            <v>216065</v>
          </cell>
          <cell r="C609" t="str">
            <v>TAX COLLECTOR/TREASURER</v>
          </cell>
        </row>
        <row r="610">
          <cell r="B610">
            <v>216068</v>
          </cell>
          <cell r="C610" t="str">
            <v>EDDIE CONNOR-LANDFILL BOND</v>
          </cell>
        </row>
        <row r="611">
          <cell r="B611">
            <v>216069</v>
          </cell>
          <cell r="C611" t="str">
            <v>FAMILY SUPPORT NON-WELFARE</v>
          </cell>
        </row>
        <row r="612">
          <cell r="B612">
            <v>216069</v>
          </cell>
          <cell r="C612" t="str">
            <v>FAMILY SUPPORT NON-WELFARE</v>
          </cell>
        </row>
        <row r="613">
          <cell r="B613">
            <v>216070</v>
          </cell>
          <cell r="C613" t="str">
            <v>MENTAL HEALTH RENTAL DEPOSIT</v>
          </cell>
        </row>
        <row r="614">
          <cell r="B614">
            <v>216071</v>
          </cell>
          <cell r="C614" t="str">
            <v>FAMILY SUPPORT-TAX INTERCEPT</v>
          </cell>
        </row>
        <row r="615">
          <cell r="B615">
            <v>216071</v>
          </cell>
          <cell r="C615" t="str">
            <v>FAMILY SUPPORT-TAX INTERCEPT</v>
          </cell>
        </row>
        <row r="616">
          <cell r="B616">
            <v>216072</v>
          </cell>
          <cell r="C616" t="str">
            <v>FAMILY SUPPORT-UNCLAIMED FUNDS</v>
          </cell>
        </row>
        <row r="617">
          <cell r="B617">
            <v>216073</v>
          </cell>
          <cell r="C617" t="str">
            <v>PLANNING-INDEMNIFICATION AGREEMENT</v>
          </cell>
        </row>
        <row r="618">
          <cell r="B618">
            <v>216074</v>
          </cell>
          <cell r="C618" t="str">
            <v>SEPTAGE FEES</v>
          </cell>
        </row>
        <row r="619">
          <cell r="B619">
            <v>216075</v>
          </cell>
          <cell r="C619" t="str">
            <v>CALPINE FOURMILE HILL GEOTHERMAL DV</v>
          </cell>
        </row>
        <row r="620">
          <cell r="B620">
            <v>216076</v>
          </cell>
          <cell r="C620" t="str">
            <v>BID DEPOSIT-PHILLIP HOLECEK</v>
          </cell>
        </row>
        <row r="621">
          <cell r="B621">
            <v>216077</v>
          </cell>
          <cell r="C621" t="str">
            <v>SHERIFF FIREARMS RANGE/TRAINING FAC</v>
          </cell>
        </row>
        <row r="622">
          <cell r="B622">
            <v>216078</v>
          </cell>
          <cell r="C622" t="str">
            <v>SHERIFF/CORONER CHAPLAIN PROGRAM</v>
          </cell>
        </row>
        <row r="623">
          <cell r="B623">
            <v>216079</v>
          </cell>
          <cell r="C623" t="str">
            <v>COURT SERVICES-CCP 386</v>
          </cell>
        </row>
        <row r="624">
          <cell r="B624">
            <v>216079</v>
          </cell>
          <cell r="C624" t="str">
            <v>COURT SERVICES-RESTRICTED DEPOSITS</v>
          </cell>
        </row>
        <row r="625">
          <cell r="B625">
            <v>216080</v>
          </cell>
          <cell r="C625" t="str">
            <v>CIVIL PROCESSING-GARNISHMENTS</v>
          </cell>
        </row>
        <row r="626">
          <cell r="B626">
            <v>216080</v>
          </cell>
          <cell r="C626" t="str">
            <v>CIVIL PROCESSING-TRUST</v>
          </cell>
        </row>
        <row r="627">
          <cell r="B627">
            <v>216081</v>
          </cell>
          <cell r="C627" t="str">
            <v>PUBLIC HEALTH-TRAINING TRUST</v>
          </cell>
        </row>
        <row r="628">
          <cell r="B628">
            <v>216082</v>
          </cell>
          <cell r="C628" t="str">
            <v>BHS-CONTINUING EDUCATION</v>
          </cell>
        </row>
        <row r="629">
          <cell r="B629">
            <v>216083</v>
          </cell>
          <cell r="C629" t="str">
            <v>PUBLIC HEALTH-TRAINING TRUST FUND</v>
          </cell>
        </row>
        <row r="630">
          <cell r="B630">
            <v>216084</v>
          </cell>
          <cell r="C630" t="str">
            <v>FAMILY SUPPORT-CASES SYSTEM</v>
          </cell>
        </row>
        <row r="631">
          <cell r="B631">
            <v>216085</v>
          </cell>
          <cell r="C631" t="str">
            <v>CA CHILDREN'S SERVICES TRUST</v>
          </cell>
        </row>
        <row r="632">
          <cell r="B632">
            <v>216086</v>
          </cell>
          <cell r="C632" t="str">
            <v>LITIGATION-PACIFICORP</v>
          </cell>
        </row>
        <row r="633">
          <cell r="B633">
            <v>216087</v>
          </cell>
          <cell r="C633" t="str">
            <v>LTM INCORPORATED/BALDWIN CONTRACTIN</v>
          </cell>
        </row>
        <row r="634">
          <cell r="B634">
            <v>216089</v>
          </cell>
          <cell r="C634" t="str">
            <v>CALPINE-GLASS MOUNTAIN</v>
          </cell>
        </row>
        <row r="635">
          <cell r="B635">
            <v>216100</v>
          </cell>
          <cell r="C635" t="str">
            <v>PUBLIC GUARDIAN CONSERVATORSHIP</v>
          </cell>
        </row>
        <row r="636">
          <cell r="B636">
            <v>216101</v>
          </cell>
          <cell r="C636" t="str">
            <v>MARIJUANA SUPPRESSION PRGM-SEIZURE</v>
          </cell>
        </row>
        <row r="637">
          <cell r="B637">
            <v>216101</v>
          </cell>
          <cell r="C637" t="str">
            <v>MARIJUANA SUPPRESSION (MET) -SEIZED</v>
          </cell>
        </row>
        <row r="638">
          <cell r="B638">
            <v>216103</v>
          </cell>
          <cell r="C638" t="str">
            <v>SURVEYORS TRUST - CLEARING</v>
          </cell>
        </row>
        <row r="639">
          <cell r="B639">
            <v>216114</v>
          </cell>
          <cell r="C639" t="str">
            <v>STINNET PIT RECLAMATION DEPOSIT</v>
          </cell>
        </row>
        <row r="640">
          <cell r="B640">
            <v>216126</v>
          </cell>
          <cell r="C640" t="str">
            <v>SISKIYOU NARCOTIC TASK FORCE SEIZUR</v>
          </cell>
        </row>
        <row r="641">
          <cell r="B641">
            <v>216126</v>
          </cell>
          <cell r="C641" t="str">
            <v>NARC TSK FRC - SEIZED</v>
          </cell>
        </row>
        <row r="642">
          <cell r="B642">
            <v>216165</v>
          </cell>
          <cell r="C642" t="str">
            <v>SISKIYOU LAKE HIGHLANDS-TRAFFIC ANA</v>
          </cell>
        </row>
        <row r="643">
          <cell r="B643">
            <v>216165</v>
          </cell>
          <cell r="C643" t="str">
            <v>SISKIYOU LAKE HIGHLANDS-TRAFFIC ANA</v>
          </cell>
        </row>
        <row r="644">
          <cell r="B644">
            <v>216166</v>
          </cell>
          <cell r="C644" t="str">
            <v>SISKIYOU LAKE HIGHLANDS LAW ENFORCE</v>
          </cell>
        </row>
        <row r="645">
          <cell r="B645">
            <v>216166</v>
          </cell>
          <cell r="C645" t="str">
            <v>SISKIYOU LAKE HIGHLANDS LAW ENFORCE</v>
          </cell>
        </row>
        <row r="646">
          <cell r="B646">
            <v>216167</v>
          </cell>
          <cell r="C646" t="str">
            <v>SISKIYOU LAKE HIGHLANDS -FIRE HALL</v>
          </cell>
        </row>
        <row r="647">
          <cell r="B647">
            <v>216167</v>
          </cell>
          <cell r="C647" t="str">
            <v>SISKIYOU LAKE HIGHLANDS -FIRE HALL</v>
          </cell>
        </row>
        <row r="648">
          <cell r="B648">
            <v>216168</v>
          </cell>
          <cell r="C648" t="str">
            <v>SISKIYOU LAKE HIGHLANDS -GRANT ROAD</v>
          </cell>
        </row>
        <row r="649">
          <cell r="B649">
            <v>216170</v>
          </cell>
          <cell r="C649" t="str">
            <v>EMERGENCY MEDICAL-OTHER (17%)</v>
          </cell>
        </row>
        <row r="650">
          <cell r="B650">
            <v>216171</v>
          </cell>
          <cell r="C650" t="str">
            <v>EMERGENCY MEDICAL-PHYSICIANS (58%)</v>
          </cell>
        </row>
        <row r="651">
          <cell r="B651">
            <v>216172</v>
          </cell>
          <cell r="C651" t="str">
            <v>EMERGENCY MEDICAL-HOSPITALS</v>
          </cell>
        </row>
        <row r="652">
          <cell r="B652">
            <v>216173</v>
          </cell>
          <cell r="C652" t="str">
            <v>EMERG MEDICAL SVCS-SB2132 PHYSICIAN</v>
          </cell>
        </row>
        <row r="653">
          <cell r="B653">
            <v>216175</v>
          </cell>
          <cell r="C653" t="str">
            <v>COURT RESTITUTIONS</v>
          </cell>
        </row>
        <row r="654">
          <cell r="B654">
            <v>216200</v>
          </cell>
          <cell r="C654" t="str">
            <v>PUBLIC ADMINISTRATOR - ESTATE</v>
          </cell>
        </row>
        <row r="655">
          <cell r="B655">
            <v>216301</v>
          </cell>
          <cell r="C655" t="str">
            <v>DEF COMPENSATION PAYABLE- HOLDEN</v>
          </cell>
        </row>
        <row r="656">
          <cell r="B656">
            <v>216301</v>
          </cell>
          <cell r="C656" t="str">
            <v>DEF COMPENSATION PAYABLE-SEC FIRST</v>
          </cell>
        </row>
        <row r="657">
          <cell r="B657">
            <v>216301</v>
          </cell>
          <cell r="C657" t="str">
            <v>DEF COMPENSATION PAYABLE-SEC FIRST</v>
          </cell>
        </row>
        <row r="658">
          <cell r="B658">
            <v>216302</v>
          </cell>
          <cell r="C658" t="str">
            <v>DEF COMPENSATION PAYABLE- VALIC</v>
          </cell>
        </row>
        <row r="659">
          <cell r="B659">
            <v>216302</v>
          </cell>
          <cell r="C659" t="str">
            <v>DEF COMPENSATION PAYABLE- VALIC</v>
          </cell>
        </row>
        <row r="660">
          <cell r="B660">
            <v>216303</v>
          </cell>
          <cell r="C660" t="str">
            <v>DEF COMPENSATION PAYABLE- SEC FIRST</v>
          </cell>
        </row>
        <row r="661">
          <cell r="B661">
            <v>216303</v>
          </cell>
          <cell r="C661" t="str">
            <v>DEF COMPENSATION PAYABLE- NACO</v>
          </cell>
        </row>
        <row r="662">
          <cell r="B662">
            <v>216303</v>
          </cell>
          <cell r="C662" t="str">
            <v>DEF COMPENSATION PAYABLE- NACO</v>
          </cell>
        </row>
        <row r="663">
          <cell r="B663">
            <v>216304</v>
          </cell>
          <cell r="C663" t="str">
            <v>DEF COMPENSATION PAYABLE- OBRA RET</v>
          </cell>
        </row>
        <row r="664">
          <cell r="B664">
            <v>216304</v>
          </cell>
          <cell r="C664" t="str">
            <v>DEF COMPENSATION PAYABLE- OBRA RET</v>
          </cell>
        </row>
        <row r="665">
          <cell r="B665">
            <v>216768</v>
          </cell>
          <cell r="C665" t="str">
            <v>SISKIYOU CO TITLE CO-STEPHENSON</v>
          </cell>
        </row>
        <row r="666">
          <cell r="B666">
            <v>217001</v>
          </cell>
          <cell r="C666" t="str">
            <v>PAYROLL PAYABLE</v>
          </cell>
        </row>
        <row r="667">
          <cell r="B667">
            <v>217002</v>
          </cell>
          <cell r="C667" t="str">
            <v>GROUP INSURANCE PAYABLE</v>
          </cell>
        </row>
        <row r="668">
          <cell r="B668">
            <v>217002</v>
          </cell>
          <cell r="C668" t="str">
            <v>LIFE INSURANCE PAYABLE</v>
          </cell>
        </row>
        <row r="669">
          <cell r="B669">
            <v>217003</v>
          </cell>
          <cell r="C669" t="str">
            <v>FICA PAYABLE</v>
          </cell>
        </row>
        <row r="670">
          <cell r="B670">
            <v>217004</v>
          </cell>
          <cell r="C670" t="str">
            <v>BUSINESSMEN'S INSURANCE PAYABLE</v>
          </cell>
        </row>
        <row r="671">
          <cell r="B671">
            <v>217005</v>
          </cell>
          <cell r="C671" t="str">
            <v>PUBLIC EMPLOYEES RETIREMENT SYSTEM</v>
          </cell>
        </row>
        <row r="672">
          <cell r="B672">
            <v>217006</v>
          </cell>
          <cell r="C672" t="str">
            <v>FEDERAL WITHHOLDING</v>
          </cell>
        </row>
        <row r="673">
          <cell r="B673">
            <v>217007</v>
          </cell>
          <cell r="C673" t="str">
            <v>STATE WITHHOLDING</v>
          </cell>
        </row>
        <row r="674">
          <cell r="B674">
            <v>217008</v>
          </cell>
          <cell r="C674" t="str">
            <v>DEFERRED COMPENSATION - NACO</v>
          </cell>
        </row>
        <row r="675">
          <cell r="B675">
            <v>217009</v>
          </cell>
          <cell r="C675" t="str">
            <v>CAFETERIA PLAN PREMIUMS - AFLAC</v>
          </cell>
        </row>
        <row r="676">
          <cell r="B676">
            <v>217010</v>
          </cell>
          <cell r="C676" t="str">
            <v>OPERATING ENGINEERS INSURANCE</v>
          </cell>
        </row>
        <row r="677">
          <cell r="B677">
            <v>217011</v>
          </cell>
          <cell r="C677" t="str">
            <v>CAFETERIA PLAN - MEDICAL/DEPENDENT</v>
          </cell>
        </row>
        <row r="678">
          <cell r="B678">
            <v>217012</v>
          </cell>
          <cell r="C678" t="str">
            <v>DEFERRED COMPENSATION - SECURITY</v>
          </cell>
        </row>
        <row r="679">
          <cell r="B679">
            <v>217013</v>
          </cell>
          <cell r="C679" t="str">
            <v>VSP-VISION INSURANCE PREMIUMS</v>
          </cell>
        </row>
        <row r="680">
          <cell r="B680">
            <v>217013</v>
          </cell>
          <cell r="C680" t="str">
            <v>VSP-VISION INSURANCE PREMIUMS</v>
          </cell>
        </row>
        <row r="681">
          <cell r="B681">
            <v>217014</v>
          </cell>
          <cell r="C681" t="str">
            <v>VALIC-VARIABLE ANNUITY LIFE INS CO</v>
          </cell>
        </row>
        <row r="682">
          <cell r="B682">
            <v>217015</v>
          </cell>
          <cell r="C682" t="str">
            <v>LTD INSURANCE PAYABLE</v>
          </cell>
        </row>
        <row r="683">
          <cell r="B683">
            <v>217016</v>
          </cell>
          <cell r="C683" t="str">
            <v>DEFERRED COMPENSATION-OBRA</v>
          </cell>
        </row>
        <row r="684">
          <cell r="B684">
            <v>217017</v>
          </cell>
          <cell r="C684" t="str">
            <v>JUDGE'S RETIREMENT</v>
          </cell>
        </row>
        <row r="685">
          <cell r="B685">
            <v>217018</v>
          </cell>
          <cell r="C685" t="str">
            <v>SISKIYOU CENTRAL CREDIT UNION</v>
          </cell>
        </row>
        <row r="686">
          <cell r="B686">
            <v>217018</v>
          </cell>
          <cell r="C686" t="str">
            <v>SISKIYOU CENTRAL CREDIT UNION</v>
          </cell>
        </row>
        <row r="687">
          <cell r="B687">
            <v>217019</v>
          </cell>
          <cell r="C687" t="str">
            <v>GARNISHMENT</v>
          </cell>
        </row>
        <row r="688">
          <cell r="B688">
            <v>217020</v>
          </cell>
          <cell r="C688" t="str">
            <v>ADVANCED DISABILITY PENSION PAYMENT</v>
          </cell>
        </row>
        <row r="689">
          <cell r="B689">
            <v>217021</v>
          </cell>
          <cell r="C689" t="str">
            <v>DEFERRED COMPENSATION-CalPERS</v>
          </cell>
        </row>
        <row r="690">
          <cell r="B690">
            <v>217022</v>
          </cell>
          <cell r="C690" t="str">
            <v>MISCELLANEOUS</v>
          </cell>
        </row>
        <row r="691">
          <cell r="B691">
            <v>217023</v>
          </cell>
          <cell r="C691" t="str">
            <v>WORKERS COMPENSATION</v>
          </cell>
        </row>
        <row r="692">
          <cell r="B692">
            <v>217024</v>
          </cell>
          <cell r="C692" t="str">
            <v>HEALTH INSURANCE/DSA</v>
          </cell>
        </row>
        <row r="693">
          <cell r="B693">
            <v>217025</v>
          </cell>
          <cell r="C693" t="str">
            <v>DSA RETIREMENT/LABORERS NO CA H/W P</v>
          </cell>
        </row>
        <row r="694">
          <cell r="B694">
            <v>217026</v>
          </cell>
          <cell r="C694" t="str">
            <v>GROUP HEALTH INSURANCE - PERS</v>
          </cell>
        </row>
        <row r="695">
          <cell r="B695">
            <v>217027</v>
          </cell>
          <cell r="C695" t="str">
            <v>CALPERS DEFERRED COMP EE LOAN PROG</v>
          </cell>
        </row>
        <row r="696">
          <cell r="B696">
            <v>217028</v>
          </cell>
          <cell r="C696" t="str">
            <v>AFLAC FSA ADMIN FEE</v>
          </cell>
        </row>
        <row r="697">
          <cell r="B697">
            <v>217028</v>
          </cell>
          <cell r="C697" t="str">
            <v>NAVIA FSA ADMIN FEE</v>
          </cell>
        </row>
        <row r="698">
          <cell r="B698">
            <v>217029</v>
          </cell>
          <cell r="C698" t="str">
            <v>SUN LIFE - OPT SUPPLEMENTAL LIFE EE</v>
          </cell>
        </row>
        <row r="699">
          <cell r="B699">
            <v>217030</v>
          </cell>
          <cell r="C699" t="str">
            <v>PUBLIC EMPLOYEES RETIREMENT SYS-UAL</v>
          </cell>
        </row>
        <row r="700">
          <cell r="B700">
            <v>217031</v>
          </cell>
          <cell r="C700" t="str">
            <v>STATE DISABILITY INSURANCE</v>
          </cell>
        </row>
        <row r="701">
          <cell r="B701">
            <v>217103</v>
          </cell>
          <cell r="C701" t="str">
            <v>FICA PAYABLE - PERS</v>
          </cell>
        </row>
        <row r="702">
          <cell r="B702">
            <v>217103</v>
          </cell>
          <cell r="C702" t="str">
            <v>FICA PAYABLE - PSA</v>
          </cell>
        </row>
        <row r="703">
          <cell r="B703">
            <v>217105</v>
          </cell>
          <cell r="C703" t="str">
            <v>PUB EMPLOYEES RETIREMENT SYSTEM PSA</v>
          </cell>
        </row>
        <row r="704">
          <cell r="B704">
            <v>217106</v>
          </cell>
          <cell r="C704" t="str">
            <v>FEDERAL WITHHOLDIING - PSA</v>
          </cell>
        </row>
        <row r="705">
          <cell r="B705">
            <v>217107</v>
          </cell>
          <cell r="C705" t="str">
            <v>STATE WITHHOLDING - PSA</v>
          </cell>
        </row>
        <row r="706">
          <cell r="B706">
            <v>217118</v>
          </cell>
          <cell r="C706" t="str">
            <v>SISKIYOU CENTRAL CREDIT UNION - PSA</v>
          </cell>
        </row>
        <row r="707">
          <cell r="B707">
            <v>217203</v>
          </cell>
          <cell r="C707" t="str">
            <v>FICA PAYABLE - COURTS</v>
          </cell>
        </row>
        <row r="708">
          <cell r="B708">
            <v>217206</v>
          </cell>
          <cell r="C708" t="str">
            <v>FEDERAL WITHHOLDING - COURTS</v>
          </cell>
        </row>
        <row r="709">
          <cell r="B709">
            <v>217207</v>
          </cell>
          <cell r="C709" t="str">
            <v>STATE WITHHOLDING - COURTS</v>
          </cell>
        </row>
        <row r="710">
          <cell r="B710">
            <v>218000</v>
          </cell>
          <cell r="C710" t="str">
            <v>DUE TO OTHER FUNDS</v>
          </cell>
        </row>
        <row r="711">
          <cell r="B711">
            <v>219000</v>
          </cell>
          <cell r="C711" t="str">
            <v>DEPOSITS PAYABLE</v>
          </cell>
        </row>
        <row r="712">
          <cell r="B712">
            <v>219000</v>
          </cell>
          <cell r="C712" t="str">
            <v>DEPOSITS PAYABLE</v>
          </cell>
        </row>
        <row r="713">
          <cell r="B713">
            <v>219100</v>
          </cell>
          <cell r="C713" t="str">
            <v>PLANNING SURETY DEPOSITS PAYABLE</v>
          </cell>
        </row>
        <row r="714">
          <cell r="B714">
            <v>219100</v>
          </cell>
          <cell r="C714" t="str">
            <v>PLANNING SURETY DEPOSITS PAYABLE</v>
          </cell>
        </row>
        <row r="715">
          <cell r="B715">
            <v>220000</v>
          </cell>
          <cell r="C715" t="str">
            <v>INTEREST CLEARING</v>
          </cell>
        </row>
        <row r="716">
          <cell r="B716">
            <v>221000</v>
          </cell>
          <cell r="C716" t="str">
            <v>OTHER LIABILITIES-SCHOOL FUNDS</v>
          </cell>
        </row>
        <row r="717">
          <cell r="B717">
            <v>223000</v>
          </cell>
          <cell r="C717" t="str">
            <v>OTHER LIABILITIES-WARRANT CLEARING</v>
          </cell>
        </row>
        <row r="718">
          <cell r="B718">
            <v>223100</v>
          </cell>
          <cell r="C718" t="str">
            <v>OTHER LIABILITIES-EBT CLEARING</v>
          </cell>
        </row>
        <row r="719">
          <cell r="B719">
            <v>224000</v>
          </cell>
          <cell r="C719" t="str">
            <v>DEFERRED CREDITS</v>
          </cell>
        </row>
        <row r="720">
          <cell r="B720">
            <v>225000</v>
          </cell>
          <cell r="C720" t="str">
            <v>DEFERRED REVENUES</v>
          </cell>
        </row>
        <row r="721">
          <cell r="B721">
            <v>225000</v>
          </cell>
          <cell r="C721" t="str">
            <v>UNEARNED REVENUE</v>
          </cell>
        </row>
        <row r="722">
          <cell r="B722">
            <v>225001</v>
          </cell>
          <cell r="C722" t="str">
            <v>DEFERRED REVENUES- RECORDER</v>
          </cell>
        </row>
        <row r="723">
          <cell r="B723">
            <v>225001</v>
          </cell>
          <cell r="C723" t="str">
            <v>GRANT DEFERRED REVENUES</v>
          </cell>
        </row>
        <row r="724">
          <cell r="B724">
            <v>225001</v>
          </cell>
          <cell r="C724" t="str">
            <v>DEFERRED REVENUES - RECORDER</v>
          </cell>
        </row>
        <row r="725">
          <cell r="B725">
            <v>225001</v>
          </cell>
          <cell r="C725" t="str">
            <v>UNEARNED REVENUE - RECORDER</v>
          </cell>
        </row>
        <row r="726">
          <cell r="B726">
            <v>225002</v>
          </cell>
          <cell r="C726" t="str">
            <v>UNAVAILABLE REVENUE</v>
          </cell>
        </row>
        <row r="727">
          <cell r="B727">
            <v>225003</v>
          </cell>
          <cell r="C727" t="str">
            <v>DEFERRED INFLOW OF RESOURCES</v>
          </cell>
        </row>
        <row r="728">
          <cell r="B728">
            <v>225004</v>
          </cell>
          <cell r="C728" t="str">
            <v>UNEARNED REVENUE - CASINO</v>
          </cell>
        </row>
        <row r="729">
          <cell r="B729">
            <v>225005</v>
          </cell>
          <cell r="C729" t="str">
            <v>DEFERRED INFLOW OF RESOURCES-OPEB</v>
          </cell>
        </row>
        <row r="730">
          <cell r="B730">
            <v>225006</v>
          </cell>
          <cell r="C730" t="str">
            <v>UNAVAILABLE REVENUE-CODE ENFORCEMNT</v>
          </cell>
        </row>
        <row r="731">
          <cell r="B731">
            <v>225010</v>
          </cell>
          <cell r="C731" t="str">
            <v>DEFERRED REVENUES - HS ADMIN</v>
          </cell>
        </row>
        <row r="732">
          <cell r="B732">
            <v>225010</v>
          </cell>
          <cell r="C732" t="str">
            <v>UNEARNED REVENUE - HS ADMIN</v>
          </cell>
        </row>
        <row r="733">
          <cell r="B733">
            <v>225020</v>
          </cell>
          <cell r="C733" t="str">
            <v>DEFERRED REVENUES - HS ASSISTANCE</v>
          </cell>
        </row>
        <row r="734">
          <cell r="B734">
            <v>225020</v>
          </cell>
          <cell r="C734" t="str">
            <v>UNEARNED REVENUE - HS ASSISTANCE</v>
          </cell>
        </row>
        <row r="735">
          <cell r="B735">
            <v>226000</v>
          </cell>
          <cell r="C735" t="str">
            <v>GRANT DEFERRED REVENUE</v>
          </cell>
        </row>
        <row r="736">
          <cell r="B736">
            <v>226100</v>
          </cell>
          <cell r="C736" t="str">
            <v>GRANT REFUND ACCOUNT</v>
          </cell>
        </row>
        <row r="737">
          <cell r="B737">
            <v>230000</v>
          </cell>
          <cell r="C737" t="str">
            <v>ADVANCE FROM OTHER FUNDS</v>
          </cell>
        </row>
        <row r="738">
          <cell r="B738">
            <v>230100</v>
          </cell>
          <cell r="C738" t="str">
            <v>NET PENSION OBLIGATION</v>
          </cell>
        </row>
        <row r="739">
          <cell r="B739">
            <v>230500</v>
          </cell>
          <cell r="C739" t="str">
            <v>COMPENSATED ABSENCES - LONG TERM</v>
          </cell>
        </row>
        <row r="740">
          <cell r="B740">
            <v>230600</v>
          </cell>
          <cell r="C740" t="str">
            <v>LEASE LIABILITY-GASB 87</v>
          </cell>
        </row>
        <row r="741">
          <cell r="B741">
            <v>231000</v>
          </cell>
          <cell r="C741" t="str">
            <v>CAPITALIZED LEASE OBLIGATIONS</v>
          </cell>
        </row>
        <row r="742">
          <cell r="B742">
            <v>232000</v>
          </cell>
          <cell r="C742" t="str">
            <v>OTHER LONG-TERM LIABILITIES</v>
          </cell>
        </row>
        <row r="743">
          <cell r="B743">
            <v>232010</v>
          </cell>
          <cell r="C743" t="str">
            <v>NET OPEB OBLIGATION - LIABILITY</v>
          </cell>
        </row>
        <row r="744">
          <cell r="B744">
            <v>232100</v>
          </cell>
          <cell r="C744" t="str">
            <v>WORKERS'COMPENSATION LIABILITY</v>
          </cell>
        </row>
        <row r="745">
          <cell r="B745">
            <v>232200</v>
          </cell>
          <cell r="C745" t="str">
            <v>RISK MANAGEMENT - LIABILITY</v>
          </cell>
        </row>
        <row r="746">
          <cell r="B746">
            <v>232300</v>
          </cell>
          <cell r="C746" t="str">
            <v>BONDS PAYABLE</v>
          </cell>
        </row>
        <row r="747">
          <cell r="B747">
            <v>232310</v>
          </cell>
          <cell r="C747" t="str">
            <v>BONDS PAYABLE-POB</v>
          </cell>
        </row>
        <row r="748">
          <cell r="B748">
            <v>232400</v>
          </cell>
          <cell r="C748" t="str">
            <v>BHS STATE/FED LIABILITY REPAY</v>
          </cell>
        </row>
        <row r="749">
          <cell r="B749">
            <v>232401</v>
          </cell>
          <cell r="C749" t="str">
            <v>BHS STATE/FED POTENTIAL REPAY</v>
          </cell>
        </row>
        <row r="750">
          <cell r="B750">
            <v>232500</v>
          </cell>
          <cell r="C750" t="str">
            <v>LOAN PAYABLE</v>
          </cell>
        </row>
        <row r="751">
          <cell r="B751">
            <v>234000</v>
          </cell>
          <cell r="C751" t="str">
            <v>CLOSURE/POST CLOSURE LIABILITY</v>
          </cell>
        </row>
        <row r="752">
          <cell r="B752">
            <v>234000</v>
          </cell>
          <cell r="C752" t="str">
            <v>YREKA LANDFILL - CLOSURE LIABILITY</v>
          </cell>
        </row>
        <row r="753">
          <cell r="B753">
            <v>234100</v>
          </cell>
          <cell r="C753" t="str">
            <v>POST CLOSURE PLDG REV LNDFL LIABLTY</v>
          </cell>
        </row>
        <row r="754">
          <cell r="B754">
            <v>234200</v>
          </cell>
          <cell r="C754" t="str">
            <v>FORESEEABLE RELEASE - LNDFL LIABLTY</v>
          </cell>
        </row>
        <row r="755">
          <cell r="B755">
            <v>311300</v>
          </cell>
          <cell r="C755" t="str">
            <v>C/Y ENCUMBRANCE CONTROL</v>
          </cell>
        </row>
        <row r="756">
          <cell r="B756">
            <v>311300</v>
          </cell>
          <cell r="C756" t="str">
            <v>C/Y ENCUMBRANCE CONTROL</v>
          </cell>
        </row>
        <row r="757">
          <cell r="B757">
            <v>311400</v>
          </cell>
          <cell r="C757" t="str">
            <v>C/Y RESERVE FOR ENCUMBRANCES</v>
          </cell>
        </row>
        <row r="758">
          <cell r="B758">
            <v>311400</v>
          </cell>
          <cell r="C758" t="str">
            <v>C/Y RESERVE FOR ENCUMBRANCES</v>
          </cell>
        </row>
        <row r="759">
          <cell r="B759">
            <v>411000</v>
          </cell>
          <cell r="C759" t="str">
            <v>EQUITY IN GFAAG</v>
          </cell>
        </row>
        <row r="760">
          <cell r="B760">
            <v>411100</v>
          </cell>
          <cell r="C760" t="str">
            <v>EQUITY FROM GENERAL FUND</v>
          </cell>
        </row>
        <row r="761">
          <cell r="B761">
            <v>411200</v>
          </cell>
          <cell r="C761" t="str">
            <v>EQUITY FROM SPECIAL REVENUE</v>
          </cell>
        </row>
        <row r="762">
          <cell r="B762">
            <v>411300</v>
          </cell>
          <cell r="C762" t="str">
            <v>EQUITY FROM CAPITAL PROJECTS</v>
          </cell>
        </row>
        <row r="763">
          <cell r="B763">
            <v>411400</v>
          </cell>
          <cell r="C763" t="str">
            <v>EQUITY FROM FEDERAL GRANTS</v>
          </cell>
        </row>
        <row r="764">
          <cell r="B764">
            <v>411500</v>
          </cell>
          <cell r="C764" t="str">
            <v>EQUITY FROM STATE GRANTS</v>
          </cell>
        </row>
        <row r="765">
          <cell r="B765">
            <v>421100</v>
          </cell>
          <cell r="C765" t="str">
            <v>CONTRIBUTED CAPITAL FROM GOVERNMENT</v>
          </cell>
        </row>
        <row r="766">
          <cell r="B766">
            <v>421150</v>
          </cell>
          <cell r="C766" t="str">
            <v>CONTRIBUTED CAPITAL FROM DEVELOPERS</v>
          </cell>
        </row>
        <row r="767">
          <cell r="B767">
            <v>421200</v>
          </cell>
          <cell r="C767" t="str">
            <v>CONTRIBUTED CAPITAL FROM INTERGOVT</v>
          </cell>
        </row>
        <row r="768">
          <cell r="B768">
            <v>421500</v>
          </cell>
          <cell r="C768" t="str">
            <v>ACCUMULATED REDUCTION-CONTRIBUTED</v>
          </cell>
        </row>
        <row r="769">
          <cell r="B769">
            <v>431000</v>
          </cell>
          <cell r="C769" t="str">
            <v>RETAINED EARNINGS - RESERVED</v>
          </cell>
        </row>
        <row r="770">
          <cell r="B770">
            <v>431100</v>
          </cell>
          <cell r="C770" t="str">
            <v>RETAINED EARNINGS-FIXED ASSETS</v>
          </cell>
        </row>
        <row r="771">
          <cell r="B771">
            <v>431200</v>
          </cell>
          <cell r="C771" t="str">
            <v>RETAINED EARNINGS-INVENTORY</v>
          </cell>
        </row>
        <row r="772">
          <cell r="B772">
            <v>451000</v>
          </cell>
          <cell r="C772" t="str">
            <v>RETAINED EARNINGS - UNRESERVED</v>
          </cell>
        </row>
        <row r="773">
          <cell r="B773">
            <v>460000</v>
          </cell>
          <cell r="C773" t="str">
            <v>FUND BALANCE RESERVED-UNDESIGNATED</v>
          </cell>
        </row>
        <row r="774">
          <cell r="B774">
            <v>460000</v>
          </cell>
          <cell r="C774" t="str">
            <v>FUND BALANCE - COMMITTED</v>
          </cell>
        </row>
        <row r="775">
          <cell r="B775">
            <v>460001</v>
          </cell>
          <cell r="C775" t="str">
            <v>FUND BALANCE DESIGNATED PERS INVEST</v>
          </cell>
        </row>
        <row r="776">
          <cell r="B776">
            <v>460001</v>
          </cell>
          <cell r="C776" t="str">
            <v>FB COMMITTED - PERS INVEST</v>
          </cell>
        </row>
        <row r="777">
          <cell r="B777">
            <v>460001</v>
          </cell>
          <cell r="C777" t="str">
            <v>FB COMMITTED - PERS INVEST</v>
          </cell>
        </row>
        <row r="778">
          <cell r="B778">
            <v>460002</v>
          </cell>
          <cell r="C778" t="str">
            <v>FB DESGNATED - SPECIFIC OBLIGATIONS</v>
          </cell>
        </row>
        <row r="779">
          <cell r="B779">
            <v>460002</v>
          </cell>
          <cell r="C779" t="str">
            <v>FB COMMITTED - SPECIFIC OBLIGATIONS</v>
          </cell>
        </row>
        <row r="780">
          <cell r="B780">
            <v>460003</v>
          </cell>
          <cell r="C780" t="str">
            <v>FB DESGNATED-CODE ENFRCMNT ORD95-15</v>
          </cell>
        </row>
        <row r="781">
          <cell r="B781">
            <v>460003</v>
          </cell>
          <cell r="C781" t="str">
            <v>FB COMMITTED-CODE ENFRCMNT ORD95-15</v>
          </cell>
        </row>
        <row r="782">
          <cell r="B782">
            <v>460004</v>
          </cell>
          <cell r="C782" t="str">
            <v>FB COMMITTED-RETIREMENT INC 110020</v>
          </cell>
        </row>
        <row r="783">
          <cell r="B783">
            <v>460004</v>
          </cell>
          <cell r="C783" t="str">
            <v>FB COMMITTED-RETIREMENT INC 110020</v>
          </cell>
        </row>
        <row r="784">
          <cell r="B784">
            <v>460005</v>
          </cell>
          <cell r="C784" t="str">
            <v>FB DESGNATED-YREKA LANDFILL CLOSURE</v>
          </cell>
        </row>
        <row r="785">
          <cell r="B785">
            <v>460005</v>
          </cell>
          <cell r="C785" t="str">
            <v>FB COMMITTED-YREKA LANDFILL CLOSURE</v>
          </cell>
        </row>
        <row r="786">
          <cell r="B786">
            <v>460006</v>
          </cell>
          <cell r="C786" t="str">
            <v>FB COMMITTED-MUSEUM SALE PROCEEDS</v>
          </cell>
        </row>
        <row r="787">
          <cell r="B787">
            <v>460007</v>
          </cell>
          <cell r="C787" t="str">
            <v>FB COMMITTED-VETERANS SRVC OFFICE</v>
          </cell>
        </row>
        <row r="788">
          <cell r="B788">
            <v>460008</v>
          </cell>
          <cell r="C788" t="str">
            <v>FB COMMITTED-GOLD THEFT-REWARD ACCT</v>
          </cell>
        </row>
        <row r="789">
          <cell r="B789">
            <v>460009</v>
          </cell>
          <cell r="C789" t="str">
            <v>FB COMMITTED-SCOTT RIVER BRIDGE</v>
          </cell>
        </row>
        <row r="790">
          <cell r="B790">
            <v>460010</v>
          </cell>
          <cell r="C790" t="str">
            <v>FUND BALANCE DESIGNATED LIBRARY BLD</v>
          </cell>
        </row>
        <row r="791">
          <cell r="B791">
            <v>460010</v>
          </cell>
          <cell r="C791" t="str">
            <v>FB COMMITTED - LIBRARY BLD</v>
          </cell>
        </row>
        <row r="792">
          <cell r="B792">
            <v>460011</v>
          </cell>
          <cell r="C792" t="str">
            <v>FB COMMITTED-LAKE SISQ EMRGNCY RPRS</v>
          </cell>
        </row>
        <row r="793">
          <cell r="B793">
            <v>460011</v>
          </cell>
          <cell r="C793" t="str">
            <v>FB COMMITTED-POWERAUTH EMRGNCY RPRS</v>
          </cell>
        </row>
        <row r="794">
          <cell r="B794">
            <v>460012</v>
          </cell>
          <cell r="C794" t="str">
            <v>FB COMMITTED - SHERIFF GRANT REPAYS</v>
          </cell>
        </row>
        <row r="795">
          <cell r="B795">
            <v>460013</v>
          </cell>
          <cell r="C795" t="str">
            <v>FB COMMITTED-MISDEMEANOR ENFOR PRGM</v>
          </cell>
        </row>
        <row r="796">
          <cell r="B796">
            <v>460014</v>
          </cell>
          <cell r="C796" t="str">
            <v>FUND BAL DESIGNATED DA WROK COMP FR</v>
          </cell>
        </row>
        <row r="797">
          <cell r="B797">
            <v>460014</v>
          </cell>
          <cell r="C797" t="str">
            <v>FB COMMITTED - DA WROK COMP FR</v>
          </cell>
        </row>
        <row r="798">
          <cell r="B798">
            <v>460014</v>
          </cell>
          <cell r="C798" t="str">
            <v>FB COMMITTED - DA WORK COMP FR</v>
          </cell>
        </row>
        <row r="799">
          <cell r="B799">
            <v>460015</v>
          </cell>
          <cell r="C799" t="str">
            <v>FB COMMITTED-SVRCD WATER TRUST</v>
          </cell>
        </row>
        <row r="800">
          <cell r="B800">
            <v>460016</v>
          </cell>
          <cell r="C800" t="str">
            <v>FB COMMITTED-SVRCD DUNS FIRE SAFE C</v>
          </cell>
        </row>
        <row r="801">
          <cell r="B801">
            <v>460017</v>
          </cell>
          <cell r="C801" t="str">
            <v>FB COMMITTED-CITY OF YREKA PROP 30</v>
          </cell>
        </row>
        <row r="802">
          <cell r="B802">
            <v>460018</v>
          </cell>
          <cell r="C802" t="str">
            <v>FUND BAL DESIGNATED DA AUTO FRAUD</v>
          </cell>
        </row>
        <row r="803">
          <cell r="B803">
            <v>460018</v>
          </cell>
          <cell r="C803" t="str">
            <v>FB COMMITTED - DA AUTO FRAUD</v>
          </cell>
        </row>
        <row r="804">
          <cell r="B804">
            <v>460019</v>
          </cell>
          <cell r="C804" t="str">
            <v>FB COMMITTED-AOD COMMITTED CHAPTERS</v>
          </cell>
        </row>
        <row r="805">
          <cell r="B805">
            <v>460020</v>
          </cell>
          <cell r="C805" t="str">
            <v>FB DESIGNATED FOR CANINE PROGRAM</v>
          </cell>
        </row>
        <row r="806">
          <cell r="B806">
            <v>460020</v>
          </cell>
          <cell r="C806" t="str">
            <v>FB COMMITTED - CANINE PROGRAM</v>
          </cell>
        </row>
        <row r="807">
          <cell r="B807">
            <v>460021</v>
          </cell>
          <cell r="C807" t="str">
            <v>FB DESIGNATED - SHERF EXPLORER'S</v>
          </cell>
        </row>
        <row r="808">
          <cell r="B808">
            <v>460021</v>
          </cell>
          <cell r="C808" t="str">
            <v>FB COMMITTED - SHERF EXPLORERS</v>
          </cell>
        </row>
        <row r="809">
          <cell r="B809">
            <v>460022</v>
          </cell>
          <cell r="C809" t="str">
            <v>FB DESIGNATED FOR DARE SHERIFF DEPT</v>
          </cell>
        </row>
        <row r="810">
          <cell r="B810">
            <v>460022</v>
          </cell>
          <cell r="C810" t="str">
            <v>FB COMMITTED - DARE SHERIFF DEPT</v>
          </cell>
        </row>
        <row r="811">
          <cell r="B811">
            <v>460023</v>
          </cell>
          <cell r="C811" t="str">
            <v>FB COMMITTED - BOLES FIRE INS PMT</v>
          </cell>
        </row>
        <row r="812">
          <cell r="B812">
            <v>460024</v>
          </cell>
          <cell r="C812" t="str">
            <v>FB DESIGNATD FOR SHERIFF ARSON TEAM</v>
          </cell>
        </row>
        <row r="813">
          <cell r="B813">
            <v>460024</v>
          </cell>
          <cell r="C813" t="str">
            <v>FB COMMITTED - SHERIFF ARSON TEAM</v>
          </cell>
        </row>
        <row r="814">
          <cell r="B814">
            <v>460025</v>
          </cell>
          <cell r="C814" t="str">
            <v>FB DESIGNATED FOR SHERF SISK CO</v>
          </cell>
        </row>
        <row r="815">
          <cell r="B815">
            <v>460025</v>
          </cell>
          <cell r="C815" t="str">
            <v>FB COMMITTED - SHERF SISK CO</v>
          </cell>
        </row>
        <row r="816">
          <cell r="B816">
            <v>460026</v>
          </cell>
          <cell r="C816" t="str">
            <v>FB COMMITTED-WEED AIRPORT PROJECTS</v>
          </cell>
        </row>
        <row r="817">
          <cell r="B817">
            <v>460027</v>
          </cell>
          <cell r="C817" t="str">
            <v>FB COMMITTED(SD) WEED COMMTY CENTER</v>
          </cell>
        </row>
        <row r="818">
          <cell r="B818">
            <v>460028</v>
          </cell>
          <cell r="C818" t="str">
            <v>FUND BAL DESIGNATE FOR SHERF SEARCH</v>
          </cell>
        </row>
        <row r="819">
          <cell r="B819">
            <v>460028</v>
          </cell>
          <cell r="C819" t="str">
            <v>FB COMMITTED - SHERF SEARCH</v>
          </cell>
        </row>
        <row r="820">
          <cell r="B820">
            <v>460029</v>
          </cell>
          <cell r="C820" t="str">
            <v>FB COMMITTED FIRE &amp; EMERGENCY SRVCS</v>
          </cell>
        </row>
        <row r="821">
          <cell r="B821">
            <v>460030</v>
          </cell>
          <cell r="C821" t="str">
            <v>FUND BAL DESGNATD PROBATN-CHALLENGE</v>
          </cell>
        </row>
        <row r="822">
          <cell r="B822">
            <v>460030</v>
          </cell>
          <cell r="C822" t="str">
            <v>FB COMMITTED - PROBATION-CHALLENGE</v>
          </cell>
        </row>
        <row r="823">
          <cell r="B823">
            <v>460030</v>
          </cell>
          <cell r="C823" t="str">
            <v>FB COMMITTED - PROBATION-CHALLENGE</v>
          </cell>
        </row>
        <row r="824">
          <cell r="B824">
            <v>460031</v>
          </cell>
          <cell r="C824" t="str">
            <v>FUND BAL DESIG PROBATION-DONATIONS</v>
          </cell>
        </row>
        <row r="825">
          <cell r="B825">
            <v>460031</v>
          </cell>
          <cell r="C825" t="str">
            <v>FUND BAL DESIG JUV HALL-DONATIONS</v>
          </cell>
        </row>
        <row r="826">
          <cell r="B826">
            <v>460031</v>
          </cell>
          <cell r="C826" t="str">
            <v>FB COMMITTED - JUV HALL-DONATIONS</v>
          </cell>
        </row>
        <row r="827">
          <cell r="B827">
            <v>460032</v>
          </cell>
          <cell r="C827" t="str">
            <v>FB COMMITTED-SB863 HARD CASH MATCH</v>
          </cell>
        </row>
        <row r="828">
          <cell r="B828">
            <v>460033</v>
          </cell>
          <cell r="C828" t="str">
            <v>FB COMMITTED - IMPREST CASH</v>
          </cell>
        </row>
        <row r="829">
          <cell r="B829">
            <v>460034</v>
          </cell>
          <cell r="C829" t="str">
            <v>FB COMMITTED-BEVERAGE RECYCLE PRGM</v>
          </cell>
        </row>
        <row r="830">
          <cell r="B830">
            <v>460035</v>
          </cell>
          <cell r="C830" t="str">
            <v>FB COMMITTED-SO SHOP WITH A COP</v>
          </cell>
        </row>
        <row r="831">
          <cell r="B831">
            <v>460036</v>
          </cell>
          <cell r="C831" t="str">
            <v>FB COMMITTED-ROLLING STOCK RPLMNT</v>
          </cell>
        </row>
        <row r="832">
          <cell r="B832">
            <v>460037</v>
          </cell>
          <cell r="C832" t="str">
            <v>FB COMMITTED-STG SATURDAY SERVICE</v>
          </cell>
        </row>
        <row r="833">
          <cell r="B833">
            <v>460038</v>
          </cell>
          <cell r="C833" t="str">
            <v>FUND BAL DESIGNATED LIBRARY DONATIO</v>
          </cell>
        </row>
        <row r="834">
          <cell r="B834">
            <v>460038</v>
          </cell>
          <cell r="C834" t="str">
            <v>FB COMMITTED - LIBRARY DONATIONS</v>
          </cell>
        </row>
        <row r="835">
          <cell r="B835">
            <v>460039</v>
          </cell>
          <cell r="C835" t="str">
            <v>FB COMMITTED-STG BUS STOP IMPRMNTS</v>
          </cell>
        </row>
        <row r="836">
          <cell r="B836">
            <v>460040</v>
          </cell>
          <cell r="C836" t="str">
            <v>FB COMMITTED-GASB54 POLICY SETASIDE</v>
          </cell>
        </row>
        <row r="837">
          <cell r="B837">
            <v>460041</v>
          </cell>
          <cell r="C837" t="str">
            <v>FB COMMITTED-GCF FIRE EQUIPMENT</v>
          </cell>
        </row>
        <row r="838">
          <cell r="B838">
            <v>460042</v>
          </cell>
          <cell r="C838" t="str">
            <v>FB COMMITTED-MUSEUM DONATIONS</v>
          </cell>
        </row>
        <row r="839">
          <cell r="B839">
            <v>460043</v>
          </cell>
          <cell r="C839" t="str">
            <v>FB COMMITTED-MUS MILITARY/VET EXHBT</v>
          </cell>
        </row>
        <row r="840">
          <cell r="B840">
            <v>460044</v>
          </cell>
          <cell r="C840" t="str">
            <v>FB COMMITTED-MUS LOGGING SCULPTURE</v>
          </cell>
        </row>
        <row r="841">
          <cell r="B841">
            <v>460045</v>
          </cell>
          <cell r="C841" t="str">
            <v>FB COMMITTED-MS REC PARK INF&amp;FAC</v>
          </cell>
        </row>
        <row r="842">
          <cell r="B842">
            <v>460046</v>
          </cell>
          <cell r="C842" t="str">
            <v>FB COMMITTED-SIS RCD PAYROLL EXP</v>
          </cell>
        </row>
        <row r="843">
          <cell r="B843">
            <v>460047</v>
          </cell>
          <cell r="C843" t="str">
            <v>FB COMMITTED-WEED REC-REC ACTV/PRGM</v>
          </cell>
        </row>
        <row r="844">
          <cell r="B844">
            <v>460048</v>
          </cell>
          <cell r="C844" t="str">
            <v>FB COMMITTED-COMM EQUIP REPLACEMENT</v>
          </cell>
        </row>
        <row r="845">
          <cell r="B845">
            <v>460049</v>
          </cell>
          <cell r="C845" t="str">
            <v>FB COMMITTED - BUDGET STABILIZATION</v>
          </cell>
        </row>
        <row r="846">
          <cell r="B846">
            <v>460049</v>
          </cell>
          <cell r="C846" t="str">
            <v>FB COMITED-BDGT STABILIZATION ACCT</v>
          </cell>
        </row>
        <row r="847">
          <cell r="B847">
            <v>460052</v>
          </cell>
          <cell r="C847" t="str">
            <v>FUND BAL DESIGNATED HEALTH ISSUES</v>
          </cell>
        </row>
        <row r="848">
          <cell r="B848">
            <v>460052</v>
          </cell>
          <cell r="C848" t="str">
            <v>FB COMMITTED - HEALTH ISSUES</v>
          </cell>
        </row>
        <row r="849">
          <cell r="B849">
            <v>460052</v>
          </cell>
          <cell r="C849" t="str">
            <v>FB COMMITTED - HEALTH ISSUES</v>
          </cell>
        </row>
        <row r="850">
          <cell r="B850">
            <v>460065</v>
          </cell>
          <cell r="C850" t="str">
            <v>FUND BAL DESIGNTD -WELF CO BOUNTY</v>
          </cell>
        </row>
        <row r="851">
          <cell r="B851">
            <v>460065</v>
          </cell>
          <cell r="C851" t="str">
            <v>FB COMMITTED -WELF CO BOUNTY</v>
          </cell>
        </row>
        <row r="852">
          <cell r="B852">
            <v>460065</v>
          </cell>
          <cell r="C852" t="str">
            <v>FB COMMITTED -WELF CO BOUNTY</v>
          </cell>
        </row>
        <row r="853">
          <cell r="B853">
            <v>460074</v>
          </cell>
          <cell r="C853" t="str">
            <v>FUND BAL DESIGNATED SEPTAGE FEES</v>
          </cell>
        </row>
        <row r="854">
          <cell r="B854">
            <v>460074</v>
          </cell>
          <cell r="C854" t="str">
            <v>FB COMMITTED - SEPTAGE FEES</v>
          </cell>
        </row>
        <row r="855">
          <cell r="B855">
            <v>460074</v>
          </cell>
          <cell r="C855" t="str">
            <v>FB COMMITTED - SEPTAGE FEES</v>
          </cell>
        </row>
        <row r="856">
          <cell r="B856">
            <v>460075</v>
          </cell>
          <cell r="C856" t="str">
            <v>FUND BAL DESIGNATED FAMILY SUPPORT</v>
          </cell>
        </row>
        <row r="857">
          <cell r="B857">
            <v>460075</v>
          </cell>
          <cell r="C857" t="str">
            <v>FB COMMITTED - FAMILY SUPPORT</v>
          </cell>
        </row>
        <row r="858">
          <cell r="B858">
            <v>460075</v>
          </cell>
          <cell r="C858" t="str">
            <v>FB COMMITTED - FAMILY SUPPORT</v>
          </cell>
        </row>
        <row r="859">
          <cell r="B859">
            <v>460077</v>
          </cell>
          <cell r="C859" t="str">
            <v>FB DESIGNATED- SHERF FIREARMS RANGE</v>
          </cell>
        </row>
        <row r="860">
          <cell r="B860">
            <v>460077</v>
          </cell>
          <cell r="C860" t="str">
            <v>FB COMMITTED - SHERF FIREARMS RANGE</v>
          </cell>
        </row>
        <row r="861">
          <cell r="B861">
            <v>460078</v>
          </cell>
          <cell r="C861" t="str">
            <v>FB DESIGNATED FOR SHERF/CORONER CH</v>
          </cell>
        </row>
        <row r="862">
          <cell r="B862">
            <v>460078</v>
          </cell>
          <cell r="C862" t="str">
            <v>FB COMMITTED - SHERF/CORONER CH</v>
          </cell>
        </row>
        <row r="863">
          <cell r="B863">
            <v>460500</v>
          </cell>
          <cell r="C863" t="str">
            <v>FUND BAL DESIGNATD - COPS LIABILITY</v>
          </cell>
        </row>
        <row r="864">
          <cell r="B864">
            <v>460500</v>
          </cell>
          <cell r="C864" t="str">
            <v>FB COMMITTED - COPS LIABILITY</v>
          </cell>
        </row>
        <row r="865">
          <cell r="B865">
            <v>460700</v>
          </cell>
          <cell r="C865" t="str">
            <v>FUND BALANCE RESERVED-INSURANCE DED</v>
          </cell>
        </row>
        <row r="866">
          <cell r="B866">
            <v>460700</v>
          </cell>
          <cell r="C866" t="str">
            <v>FB COMMITTED - INSURANCE DED</v>
          </cell>
        </row>
        <row r="867">
          <cell r="B867">
            <v>460800</v>
          </cell>
          <cell r="C867" t="str">
            <v>FUND BALANCE DESIGNATED-BUILDING</v>
          </cell>
        </row>
        <row r="868">
          <cell r="B868">
            <v>460800</v>
          </cell>
          <cell r="C868" t="str">
            <v>FB COMMITTED - BUILDING</v>
          </cell>
        </row>
        <row r="869">
          <cell r="B869">
            <v>460800</v>
          </cell>
          <cell r="C869" t="str">
            <v>FB COMMITTED - BUILDING</v>
          </cell>
        </row>
        <row r="870">
          <cell r="B870">
            <v>460850</v>
          </cell>
          <cell r="C870" t="str">
            <v>FUND BALANCE DESIGNATED-EQUIPMENT</v>
          </cell>
        </row>
        <row r="871">
          <cell r="B871">
            <v>460850</v>
          </cell>
          <cell r="C871" t="str">
            <v>FB COMMITTED - EQUIPMENT</v>
          </cell>
        </row>
        <row r="872">
          <cell r="B872">
            <v>460850</v>
          </cell>
          <cell r="C872" t="str">
            <v>FB COMMITTED - EQUIPMENT</v>
          </cell>
        </row>
        <row r="873">
          <cell r="B873">
            <v>460900</v>
          </cell>
          <cell r="C873" t="str">
            <v>FUND BAL DESIGNATD-GEN ADM</v>
          </cell>
        </row>
        <row r="874">
          <cell r="B874">
            <v>460900</v>
          </cell>
          <cell r="C874" t="str">
            <v>FB COMMITTED - GEN ADM</v>
          </cell>
        </row>
        <row r="875">
          <cell r="B875">
            <v>460900</v>
          </cell>
          <cell r="C875" t="str">
            <v>FB COMMITTED - GEN ADM</v>
          </cell>
        </row>
        <row r="876">
          <cell r="B876">
            <v>461000</v>
          </cell>
          <cell r="C876" t="str">
            <v>FUND BALANCE RSVD FOR DEPOSITS</v>
          </cell>
        </row>
        <row r="877">
          <cell r="B877">
            <v>461000</v>
          </cell>
          <cell r="C877" t="str">
            <v>FB RESTRICTED FOR DEPOSITS</v>
          </cell>
        </row>
        <row r="878">
          <cell r="B878">
            <v>461000</v>
          </cell>
          <cell r="C878" t="str">
            <v>FUND BALANCE - RESTRICTED</v>
          </cell>
        </row>
        <row r="879">
          <cell r="B879">
            <v>461001</v>
          </cell>
          <cell r="C879" t="str">
            <v>FB RESTRICTED-PROP4 GANN UNAPPROVED</v>
          </cell>
        </row>
        <row r="880">
          <cell r="B880">
            <v>461002</v>
          </cell>
          <cell r="C880" t="str">
            <v>FB RSRVD-MET FORFEIT STATE DA</v>
          </cell>
        </row>
        <row r="881">
          <cell r="B881">
            <v>461002</v>
          </cell>
          <cell r="C881" t="str">
            <v>FB RESTRICTED-MET FORFEIT STATE DA</v>
          </cell>
        </row>
        <row r="882">
          <cell r="B882">
            <v>461003</v>
          </cell>
          <cell r="C882" t="str">
            <v>FB RSRVD-MET FORFEIT JSTCE(FBI/DEA)</v>
          </cell>
        </row>
        <row r="883">
          <cell r="B883">
            <v>461003</v>
          </cell>
          <cell r="C883" t="str">
            <v>FB RESTRICTED-MET FRT JSTCE-FBI/DEA</v>
          </cell>
        </row>
        <row r="884">
          <cell r="B884">
            <v>461003</v>
          </cell>
          <cell r="C884" t="str">
            <v>FB RESTRICTED-MET FORFEIT FEDERAL</v>
          </cell>
        </row>
        <row r="885">
          <cell r="B885">
            <v>461004</v>
          </cell>
          <cell r="C885" t="str">
            <v>FB RSRV-MET FRFT TRSR(HSEC/IRS/ICE)</v>
          </cell>
        </row>
        <row r="886">
          <cell r="B886">
            <v>461004</v>
          </cell>
          <cell r="C886" t="str">
            <v>FB RESTRICTED-MET FRFT HSEC/IRS/ICE</v>
          </cell>
        </row>
        <row r="887">
          <cell r="B887">
            <v>461005</v>
          </cell>
          <cell r="C887" t="str">
            <v>FUND BALANCE RSVD FOR RECORDER MICR</v>
          </cell>
        </row>
        <row r="888">
          <cell r="B888">
            <v>461005</v>
          </cell>
          <cell r="C888" t="str">
            <v>FB RESTRICTED - RECORDER MICR</v>
          </cell>
        </row>
        <row r="889">
          <cell r="B889">
            <v>461006</v>
          </cell>
          <cell r="C889" t="str">
            <v>FUND BALANCE RSVD FOR RECORDER SUPL</v>
          </cell>
        </row>
        <row r="890">
          <cell r="B890">
            <v>461006</v>
          </cell>
          <cell r="C890" t="str">
            <v>FB RESTRICTED - RECORDER SUPL</v>
          </cell>
        </row>
        <row r="891">
          <cell r="B891">
            <v>461006</v>
          </cell>
          <cell r="C891" t="str">
            <v>FB RESTRICTED-207010 MODERNIZATION</v>
          </cell>
        </row>
        <row r="892">
          <cell r="B892">
            <v>461007</v>
          </cell>
          <cell r="C892" t="str">
            <v>FUND BAL RESRV- AB569 PROP TAX GRNT</v>
          </cell>
        </row>
        <row r="893">
          <cell r="B893">
            <v>461007</v>
          </cell>
          <cell r="C893" t="str">
            <v>FUND BAL RESRV- AB589 PROP TAX GRNT</v>
          </cell>
        </row>
        <row r="894">
          <cell r="B894">
            <v>461007</v>
          </cell>
          <cell r="C894" t="str">
            <v>FB RESTRICTED - AB589 PROP TAX GRNT</v>
          </cell>
        </row>
        <row r="895">
          <cell r="B895">
            <v>461008</v>
          </cell>
          <cell r="C895" t="str">
            <v>FB RSVD-PH VC21212 BICYCLE HELMET</v>
          </cell>
        </row>
        <row r="896">
          <cell r="B896">
            <v>461008</v>
          </cell>
          <cell r="C896" t="str">
            <v>FB RESTRICTED-PH VC21212BIKE HELMET</v>
          </cell>
        </row>
        <row r="897">
          <cell r="B897">
            <v>461009</v>
          </cell>
          <cell r="C897" t="str">
            <v>FB RESTRICTED- CLERK HS13525.5</v>
          </cell>
        </row>
        <row r="898">
          <cell r="B898">
            <v>461010</v>
          </cell>
          <cell r="C898" t="str">
            <v>UNDERGROUND STORAGE TANK CLEANUP</v>
          </cell>
        </row>
        <row r="899">
          <cell r="B899">
            <v>461011</v>
          </cell>
          <cell r="C899" t="str">
            <v>MHSA PRUDENT RESERVE FUND-RESTRICTD</v>
          </cell>
        </row>
        <row r="900">
          <cell r="B900">
            <v>461012</v>
          </cell>
          <cell r="C900" t="str">
            <v>FUND BALANCE RSVD FOR COURT AUTO SY</v>
          </cell>
        </row>
        <row r="901">
          <cell r="B901">
            <v>461012</v>
          </cell>
          <cell r="C901" t="str">
            <v>FB RESTRICTED - COURT AUTO SY</v>
          </cell>
        </row>
        <row r="902">
          <cell r="B902">
            <v>461013</v>
          </cell>
          <cell r="C902" t="str">
            <v>FB RESTRICTED - NARC TASK FRC STATE</v>
          </cell>
        </row>
        <row r="903">
          <cell r="B903">
            <v>461014</v>
          </cell>
          <cell r="C903" t="str">
            <v>FB RESTRICTED-MHSA COMM SRVC &amp; SUPP</v>
          </cell>
        </row>
        <row r="904">
          <cell r="B904">
            <v>461015</v>
          </cell>
          <cell r="C904" t="str">
            <v>FB RESTRICTED-MHSA PREV&amp;EARLY INTRV</v>
          </cell>
        </row>
        <row r="905">
          <cell r="B905">
            <v>461016</v>
          </cell>
          <cell r="C905" t="str">
            <v>FB RESTRICTED-MHSA INNOVATION</v>
          </cell>
        </row>
        <row r="906">
          <cell r="B906">
            <v>461017</v>
          </cell>
          <cell r="C906" t="str">
            <v>FB RESTRICTED-MHSA WRKFRCE ED&amp;TRAIN</v>
          </cell>
        </row>
        <row r="907">
          <cell r="B907">
            <v>461018</v>
          </cell>
          <cell r="C907" t="str">
            <v>FB RESTRICTED-MHSA CAP FACILTY&amp;TECH</v>
          </cell>
        </row>
        <row r="908">
          <cell r="B908">
            <v>461019</v>
          </cell>
          <cell r="C908" t="str">
            <v>FUND BAL RESRVD - SUPERIOR CRT MICR</v>
          </cell>
        </row>
        <row r="909">
          <cell r="B909">
            <v>461019</v>
          </cell>
          <cell r="C909" t="str">
            <v>FB RESTRICTED - SUPERIOR CRT MICR</v>
          </cell>
        </row>
        <row r="910">
          <cell r="B910">
            <v>461020</v>
          </cell>
          <cell r="C910" t="str">
            <v>FB RESERVD FOR CANINE PROGRAM</v>
          </cell>
        </row>
        <row r="911">
          <cell r="B911">
            <v>461020</v>
          </cell>
          <cell r="C911" t="str">
            <v>FB RESERVD FOR CANINE PROGRAM</v>
          </cell>
        </row>
        <row r="912">
          <cell r="B912">
            <v>461020</v>
          </cell>
          <cell r="C912" t="str">
            <v>FB RESTRICTED - CANINE PROGRAM</v>
          </cell>
        </row>
        <row r="913">
          <cell r="B913">
            <v>461021</v>
          </cell>
          <cell r="C913" t="str">
            <v>FB RESERVD SHERF EXPLORER'S</v>
          </cell>
        </row>
        <row r="914">
          <cell r="B914">
            <v>461021</v>
          </cell>
          <cell r="C914" t="str">
            <v>FB RESERVD SHERF EXPLORER'S</v>
          </cell>
        </row>
        <row r="915">
          <cell r="B915">
            <v>461021</v>
          </cell>
          <cell r="C915" t="str">
            <v>FB RESTRICTED SHERF EXPLORER'S</v>
          </cell>
        </row>
        <row r="916">
          <cell r="B916">
            <v>461022</v>
          </cell>
          <cell r="C916" t="str">
            <v>FB RESERVD FOR DARE SHERIFF DEPT</v>
          </cell>
        </row>
        <row r="917">
          <cell r="B917">
            <v>461022</v>
          </cell>
          <cell r="C917" t="str">
            <v>FB RESERVD FOR DARE SHERIFF DEPT</v>
          </cell>
        </row>
        <row r="918">
          <cell r="B918">
            <v>461022</v>
          </cell>
          <cell r="C918" t="str">
            <v>FB RESTRICTED - DARE SHERIFF DEPT</v>
          </cell>
        </row>
        <row r="919">
          <cell r="B919">
            <v>461023</v>
          </cell>
          <cell r="C919" t="str">
            <v>FB RESERVD FOR SHERIFF HAZARDOUS</v>
          </cell>
        </row>
        <row r="920">
          <cell r="B920">
            <v>461023</v>
          </cell>
          <cell r="C920" t="str">
            <v>FB RESTRICTED - SHERIFF HAZARDOUS</v>
          </cell>
        </row>
        <row r="921">
          <cell r="B921">
            <v>461024</v>
          </cell>
          <cell r="C921" t="str">
            <v>FB RESERVD FOR SHERIFF ARSON TEAM</v>
          </cell>
        </row>
        <row r="922">
          <cell r="B922">
            <v>461024</v>
          </cell>
          <cell r="C922" t="str">
            <v>FB RESERVD FOR SHERIFF ARSON TEAM</v>
          </cell>
        </row>
        <row r="923">
          <cell r="B923">
            <v>461024</v>
          </cell>
          <cell r="C923" t="str">
            <v>FB RESTRICTED - SHERIFF ARSON TEAM</v>
          </cell>
        </row>
        <row r="924">
          <cell r="B924">
            <v>461025</v>
          </cell>
          <cell r="C924" t="str">
            <v>FB RESERVD FOR SHERIFF SISKIYOU COU</v>
          </cell>
        </row>
        <row r="925">
          <cell r="B925">
            <v>461025</v>
          </cell>
          <cell r="C925" t="str">
            <v>FB RESERVD FOR SHERIFF SISKIYOU COU</v>
          </cell>
        </row>
        <row r="926">
          <cell r="B926">
            <v>461025</v>
          </cell>
          <cell r="C926" t="str">
            <v>FB RESTRICTED-SHERIFF SISKIYOU COU</v>
          </cell>
        </row>
        <row r="927">
          <cell r="B927">
            <v>461026</v>
          </cell>
          <cell r="C927" t="str">
            <v>FB RESERVD FOR SHER NARCOTIC ASSET</v>
          </cell>
        </row>
        <row r="928">
          <cell r="B928">
            <v>461026</v>
          </cell>
          <cell r="C928" t="str">
            <v>FB RESTRICTED -SHER NARCOTIC ASSET</v>
          </cell>
        </row>
        <row r="929">
          <cell r="B929">
            <v>461027</v>
          </cell>
          <cell r="C929" t="str">
            <v>FB RESERVD FOR SISK NARC TASK FORCE</v>
          </cell>
        </row>
        <row r="930">
          <cell r="B930">
            <v>461027</v>
          </cell>
          <cell r="C930" t="str">
            <v>FB RESTRICTED -SISK NARC TASK FORCE</v>
          </cell>
        </row>
        <row r="931">
          <cell r="B931">
            <v>461027</v>
          </cell>
          <cell r="C931" t="str">
            <v>FB RESTRICTED - NARC TASK FORCE FED</v>
          </cell>
        </row>
        <row r="932">
          <cell r="B932">
            <v>461028</v>
          </cell>
          <cell r="C932" t="str">
            <v>FUND BALANCE RSVD FOR SHERF SEARCH</v>
          </cell>
        </row>
        <row r="933">
          <cell r="B933">
            <v>461028</v>
          </cell>
          <cell r="C933" t="str">
            <v>FUND BALANCE RSVD FOR SHERF SEARCH</v>
          </cell>
        </row>
        <row r="934">
          <cell r="B934">
            <v>461028</v>
          </cell>
          <cell r="C934" t="str">
            <v>FB RESTRICTED - SHERF SEARCH</v>
          </cell>
        </row>
        <row r="935">
          <cell r="B935">
            <v>461029</v>
          </cell>
          <cell r="C935" t="str">
            <v>FUND BAL RSVD FOR FINGERPRINT FEES</v>
          </cell>
        </row>
        <row r="936">
          <cell r="B936">
            <v>461029</v>
          </cell>
          <cell r="C936" t="str">
            <v>FB RESTRICTED - FINGERPRINT FEES</v>
          </cell>
        </row>
        <row r="937">
          <cell r="B937">
            <v>461030</v>
          </cell>
          <cell r="C937" t="str">
            <v>FUND BAL RESERVD- CIVIL COLLECTION</v>
          </cell>
        </row>
        <row r="938">
          <cell r="B938">
            <v>461030</v>
          </cell>
          <cell r="C938" t="str">
            <v>FB RESTRICTED - CIVIL COLLECTION</v>
          </cell>
        </row>
        <row r="939">
          <cell r="B939">
            <v>461031</v>
          </cell>
          <cell r="C939" t="str">
            <v>FB RESERVE PC1463.12 RRCRSSNG</v>
          </cell>
        </row>
        <row r="940">
          <cell r="B940">
            <v>461031</v>
          </cell>
          <cell r="C940" t="str">
            <v>FB RESTRICTED PC1463.12 RRCRSSNG</v>
          </cell>
        </row>
        <row r="941">
          <cell r="B941">
            <v>461032</v>
          </cell>
          <cell r="C941" t="str">
            <v>FUND BAL RESERVD- COUNTY PENALTY FE</v>
          </cell>
        </row>
        <row r="942">
          <cell r="B942">
            <v>461032</v>
          </cell>
          <cell r="C942" t="str">
            <v>FB RESTRICTED - COUNTY PENALTY FE</v>
          </cell>
        </row>
        <row r="943">
          <cell r="B943">
            <v>461033</v>
          </cell>
          <cell r="C943" t="str">
            <v>FUND BALANCE RSVD FOR ALCOHOL PROG</v>
          </cell>
        </row>
        <row r="944">
          <cell r="B944">
            <v>461033</v>
          </cell>
          <cell r="C944" t="str">
            <v>FB RESTRICTED - ALCOHOL PROG</v>
          </cell>
        </row>
        <row r="945">
          <cell r="B945">
            <v>461034</v>
          </cell>
          <cell r="C945" t="str">
            <v>FUND BALANCE RSVD FOR WRIT FEES PRO</v>
          </cell>
        </row>
        <row r="946">
          <cell r="B946">
            <v>461034</v>
          </cell>
          <cell r="C946" t="str">
            <v>FB RESTRICTED - WRIT FEES PRO</v>
          </cell>
        </row>
        <row r="947">
          <cell r="B947">
            <v>461035</v>
          </cell>
          <cell r="C947" t="str">
            <v>FB RESERVD FOR COMMUN DRUG/GANG</v>
          </cell>
        </row>
        <row r="948">
          <cell r="B948">
            <v>461035</v>
          </cell>
          <cell r="C948" t="str">
            <v>FB RESTRICTED - COMMUN DRUG/GANG</v>
          </cell>
        </row>
        <row r="949">
          <cell r="B949">
            <v>461036</v>
          </cell>
          <cell r="C949" t="str">
            <v>FB RSTRCTED-RCIDIVSM GRNT PC1233.10</v>
          </cell>
        </row>
        <row r="950">
          <cell r="B950">
            <v>461037</v>
          </cell>
          <cell r="C950" t="str">
            <v>FUND BALANCE RSVD FOR SMALL CLMS AD</v>
          </cell>
        </row>
        <row r="951">
          <cell r="B951">
            <v>461037</v>
          </cell>
          <cell r="C951" t="str">
            <v>FB RESTRICTED - SMALL CLMS AD</v>
          </cell>
        </row>
        <row r="952">
          <cell r="B952">
            <v>461038</v>
          </cell>
          <cell r="C952" t="str">
            <v>FUND BALANCE RSVD FOR VRIP RECORDER</v>
          </cell>
        </row>
        <row r="953">
          <cell r="B953">
            <v>461038</v>
          </cell>
          <cell r="C953" t="str">
            <v>FB RESTRICTED - VRIP RECORDER</v>
          </cell>
        </row>
        <row r="954">
          <cell r="B954">
            <v>461039</v>
          </cell>
          <cell r="C954" t="str">
            <v>FUND BAL RSVD REDACTION RECORDER</v>
          </cell>
        </row>
        <row r="955">
          <cell r="B955">
            <v>461039</v>
          </cell>
          <cell r="C955" t="str">
            <v>FB RESTRICTED -REDACTION RECORDER</v>
          </cell>
        </row>
        <row r="956">
          <cell r="B956">
            <v>461040</v>
          </cell>
          <cell r="C956" t="str">
            <v>FB RESTRICTED-1020 AB109 PROGRAMS</v>
          </cell>
        </row>
        <row r="957">
          <cell r="B957">
            <v>461041</v>
          </cell>
          <cell r="C957" t="str">
            <v>FB RSTRCD-1021AB109 TRAIN&amp;RETENTION</v>
          </cell>
        </row>
        <row r="958">
          <cell r="B958">
            <v>461042</v>
          </cell>
          <cell r="C958" t="str">
            <v>FB RSTRCD-1022 AB109 CCP PLANNING</v>
          </cell>
        </row>
        <row r="959">
          <cell r="B959">
            <v>461043</v>
          </cell>
          <cell r="C959" t="str">
            <v>FB RSTRCD-178 DA B &amp; P 17206</v>
          </cell>
        </row>
        <row r="960">
          <cell r="B960">
            <v>461044</v>
          </cell>
          <cell r="C960" t="str">
            <v>FB RESTRICTED - HSC 25404 CUPA</v>
          </cell>
        </row>
        <row r="961">
          <cell r="B961">
            <v>461045</v>
          </cell>
          <cell r="C961" t="str">
            <v>FB RESTRICTED - GC27390 ELCTR RECRD</v>
          </cell>
        </row>
        <row r="962">
          <cell r="B962">
            <v>461046</v>
          </cell>
          <cell r="C962" t="str">
            <v>FB RSTRCD - BHS NO PLACE LIKE HOME</v>
          </cell>
        </row>
        <row r="963">
          <cell r="B963">
            <v>461047</v>
          </cell>
          <cell r="C963" t="str">
            <v>FB RSTRCD - 115 PARS TRUST PENSION</v>
          </cell>
        </row>
        <row r="964">
          <cell r="B964">
            <v>461048</v>
          </cell>
          <cell r="C964" t="str">
            <v>FB RSTRCD-STAGE LCTOP COS FARE PRGM</v>
          </cell>
        </row>
        <row r="965">
          <cell r="B965">
            <v>461049</v>
          </cell>
          <cell r="C965" t="str">
            <v>FB RSTRCD-STAGE LCTOP INTEREST</v>
          </cell>
        </row>
        <row r="966">
          <cell r="B966">
            <v>461050</v>
          </cell>
          <cell r="C966" t="str">
            <v>FUND BAL RESRVD -CARL MOYER GRANT</v>
          </cell>
        </row>
        <row r="967">
          <cell r="B967">
            <v>461050</v>
          </cell>
          <cell r="C967" t="str">
            <v>FB RESTRICTED - CARL MOYER GRANT</v>
          </cell>
        </row>
        <row r="968">
          <cell r="B968">
            <v>461051</v>
          </cell>
          <cell r="C968" t="str">
            <v>FB RESTRICTED-OES PSPS POWERSHUTOFF</v>
          </cell>
        </row>
        <row r="969">
          <cell r="B969">
            <v>461052</v>
          </cell>
          <cell r="C969" t="str">
            <v>FB RSTRCD-HSC11485 SRCHWARR/ABANDND</v>
          </cell>
        </row>
        <row r="970">
          <cell r="B970">
            <v>461053</v>
          </cell>
          <cell r="C970" t="str">
            <v>JUVENILE JUSTICE BLK GRNT SB823</v>
          </cell>
        </row>
        <row r="971">
          <cell r="B971">
            <v>461053</v>
          </cell>
          <cell r="C971" t="str">
            <v>FB RSTRCD-PRB JUVJUST BLKGRNT SB823</v>
          </cell>
        </row>
        <row r="972">
          <cell r="B972">
            <v>461065</v>
          </cell>
          <cell r="C972" t="str">
            <v>FUND BAL RESRVD -WELFARE CO BOUNTY</v>
          </cell>
        </row>
        <row r="973">
          <cell r="B973">
            <v>461065</v>
          </cell>
          <cell r="C973" t="str">
            <v>FUND BAL RESRVD -WELFARE CO BOUNTY</v>
          </cell>
        </row>
        <row r="974">
          <cell r="B974">
            <v>461065</v>
          </cell>
          <cell r="C974" t="str">
            <v>FUND BAL RESRVD -WELFARE CO BOUNTY</v>
          </cell>
        </row>
        <row r="975">
          <cell r="B975">
            <v>461065</v>
          </cell>
          <cell r="C975" t="str">
            <v>FB RESTRICTED - WELFARE CO BOUNTY</v>
          </cell>
        </row>
        <row r="976">
          <cell r="B976">
            <v>461077</v>
          </cell>
          <cell r="C976" t="str">
            <v>FB RESERVD FOR SHERF FIREARMS RANGE</v>
          </cell>
        </row>
        <row r="977">
          <cell r="B977">
            <v>461077</v>
          </cell>
          <cell r="C977" t="str">
            <v>FB RESERVD FOR SHERF FIREARMS RANGE</v>
          </cell>
        </row>
        <row r="978">
          <cell r="B978">
            <v>461077</v>
          </cell>
          <cell r="C978" t="str">
            <v>FB RESTRICTED-SHERF FIREARMS RANGE</v>
          </cell>
        </row>
        <row r="979">
          <cell r="B979">
            <v>461078</v>
          </cell>
          <cell r="C979" t="str">
            <v>FB RESERVD FOR SHERF/CORONER CH</v>
          </cell>
        </row>
        <row r="980">
          <cell r="B980">
            <v>461078</v>
          </cell>
          <cell r="C980" t="str">
            <v>FB RESERVD FOR SHERF/CORONER CH</v>
          </cell>
        </row>
        <row r="981">
          <cell r="B981">
            <v>461078</v>
          </cell>
          <cell r="C981" t="str">
            <v>FB RESTRICTED - SHERF/CORONER CH</v>
          </cell>
        </row>
        <row r="982">
          <cell r="B982">
            <v>461079</v>
          </cell>
          <cell r="C982" t="str">
            <v>FB RESTRICTED-PENSION LIAB PARS</v>
          </cell>
        </row>
        <row r="983">
          <cell r="B983">
            <v>461100</v>
          </cell>
          <cell r="C983" t="str">
            <v>FUND BALANCE RESERVED FOR DEBT SERV</v>
          </cell>
        </row>
        <row r="984">
          <cell r="B984">
            <v>461100</v>
          </cell>
          <cell r="C984" t="str">
            <v>FB RESTRICTED - FOR DEBT SERV</v>
          </cell>
        </row>
        <row r="985">
          <cell r="B985">
            <v>461150</v>
          </cell>
          <cell r="C985" t="str">
            <v>FUND BALANCE RESERVED FOR LEASE PMT</v>
          </cell>
        </row>
        <row r="986">
          <cell r="B986">
            <v>461150</v>
          </cell>
          <cell r="C986" t="str">
            <v>FB RESTRICTED - LEASE PMT</v>
          </cell>
        </row>
        <row r="987">
          <cell r="B987">
            <v>461200</v>
          </cell>
          <cell r="C987" t="str">
            <v>FUND BALANCE RESERVED FOR INVEST</v>
          </cell>
        </row>
        <row r="988">
          <cell r="B988">
            <v>461200</v>
          </cell>
          <cell r="C988" t="str">
            <v>FB RESTRICTED - INVEST</v>
          </cell>
        </row>
        <row r="989">
          <cell r="B989">
            <v>461300</v>
          </cell>
          <cell r="C989" t="str">
            <v>FUND BALANCE RESERVED-IMPREST CASH</v>
          </cell>
        </row>
        <row r="990">
          <cell r="B990">
            <v>461300</v>
          </cell>
          <cell r="C990" t="str">
            <v>FB RESTRICTED - IMPREST CASH</v>
          </cell>
        </row>
        <row r="991">
          <cell r="B991">
            <v>461400</v>
          </cell>
          <cell r="C991" t="str">
            <v>FUND BALANCE RSVD FOR EQUIPMENT</v>
          </cell>
        </row>
        <row r="992">
          <cell r="B992">
            <v>461400</v>
          </cell>
          <cell r="C992" t="str">
            <v>FB RESTRICTED - EQUIPMENT</v>
          </cell>
        </row>
        <row r="993">
          <cell r="B993">
            <v>461450</v>
          </cell>
          <cell r="C993" t="str">
            <v>FUND BALANCE RSVD FOR SURPLUS EQUIP</v>
          </cell>
        </row>
        <row r="994">
          <cell r="B994">
            <v>461450</v>
          </cell>
          <cell r="C994" t="str">
            <v>FB RESTRICTED - SURPLUS EQUIP</v>
          </cell>
        </row>
        <row r="995">
          <cell r="B995">
            <v>461500</v>
          </cell>
          <cell r="C995" t="str">
            <v>FUND BALANCE RSVD FOR RATE STABILIZ</v>
          </cell>
        </row>
        <row r="996">
          <cell r="B996">
            <v>461500</v>
          </cell>
          <cell r="C996" t="str">
            <v>FUND BALANCE RSVD - COPS LIABILITY</v>
          </cell>
        </row>
        <row r="997">
          <cell r="B997">
            <v>461500</v>
          </cell>
          <cell r="C997" t="str">
            <v>FUND BALANCE RSVD - COPS LIABILITY</v>
          </cell>
        </row>
        <row r="998">
          <cell r="B998">
            <v>461500</v>
          </cell>
          <cell r="C998" t="str">
            <v>FB RESTRICTED - COPS LIABILITY</v>
          </cell>
        </row>
        <row r="999">
          <cell r="B999">
            <v>461600</v>
          </cell>
          <cell r="C999" t="str">
            <v>FUND BALANCE RESERVED-STORES INVENT</v>
          </cell>
        </row>
        <row r="1000">
          <cell r="B1000">
            <v>461600</v>
          </cell>
          <cell r="C1000" t="str">
            <v>FB RESTRICTED - STORES INVENT</v>
          </cell>
        </row>
        <row r="1001">
          <cell r="B1001">
            <v>461700</v>
          </cell>
          <cell r="C1001" t="str">
            <v>FUND BALANCE RESERVED-WOLFORD PIT</v>
          </cell>
        </row>
        <row r="1002">
          <cell r="B1002">
            <v>461710</v>
          </cell>
          <cell r="C1002" t="str">
            <v>FUND BALANCE RESERVED-WOLFORD PIT</v>
          </cell>
        </row>
        <row r="1003">
          <cell r="B1003">
            <v>461710</v>
          </cell>
          <cell r="C1003" t="str">
            <v>FB RESTRICTED - WOLFORD PIT</v>
          </cell>
        </row>
        <row r="1004">
          <cell r="B1004">
            <v>461720</v>
          </cell>
          <cell r="C1004" t="str">
            <v>FUND BALANCE RSRVD-YELLOW BUTTE PIT</v>
          </cell>
        </row>
        <row r="1005">
          <cell r="B1005">
            <v>461720</v>
          </cell>
          <cell r="C1005" t="str">
            <v>FB RESTRICTED - YELLOW BUTTE PIT</v>
          </cell>
        </row>
        <row r="1006">
          <cell r="B1006">
            <v>461730</v>
          </cell>
          <cell r="C1006" t="str">
            <v>FUND BALANCE RSVD-L&amp;C LIVESTOCK PIT</v>
          </cell>
        </row>
        <row r="1007">
          <cell r="B1007">
            <v>461730</v>
          </cell>
          <cell r="C1007" t="str">
            <v>FB RESTRICTED - L&amp;C LIVESTOCK PIT</v>
          </cell>
        </row>
        <row r="1008">
          <cell r="B1008">
            <v>461740</v>
          </cell>
          <cell r="C1008" t="str">
            <v>FUND BALANCE RSVD-MT SHASTA QUARRY</v>
          </cell>
        </row>
        <row r="1009">
          <cell r="B1009">
            <v>461740</v>
          </cell>
          <cell r="C1009" t="str">
            <v>FB RESTRICTED - MT SHASTA QUARRY</v>
          </cell>
        </row>
        <row r="1010">
          <cell r="B1010">
            <v>461750</v>
          </cell>
          <cell r="C1010" t="str">
            <v>FUND BALANCE RSVD-TRUAX QUARRY</v>
          </cell>
        </row>
        <row r="1011">
          <cell r="B1011">
            <v>461750</v>
          </cell>
          <cell r="C1011" t="str">
            <v>FB RESTRICTED - TRUAX QUARRY</v>
          </cell>
        </row>
        <row r="1012">
          <cell r="B1012">
            <v>461760</v>
          </cell>
          <cell r="C1012" t="str">
            <v>FUND BALANCE RSVD-BIG SPRINGS PIT</v>
          </cell>
        </row>
        <row r="1013">
          <cell r="B1013">
            <v>461760</v>
          </cell>
          <cell r="C1013" t="str">
            <v>FB RESTRICTED - BIG SPRINGS PIT</v>
          </cell>
        </row>
        <row r="1014">
          <cell r="B1014">
            <v>461770</v>
          </cell>
          <cell r="C1014" t="str">
            <v>FUND BALANCE RSVD-LITTLE LYNN PIT</v>
          </cell>
        </row>
        <row r="1015">
          <cell r="B1015">
            <v>461770</v>
          </cell>
          <cell r="C1015" t="str">
            <v>FB RESTRICTED - LITTLE LYNN PIT</v>
          </cell>
        </row>
        <row r="1016">
          <cell r="B1016">
            <v>461800</v>
          </cell>
          <cell r="C1016" t="str">
            <v>FUND BALANCE RESERVED-BUILDING</v>
          </cell>
        </row>
        <row r="1017">
          <cell r="B1017">
            <v>461800</v>
          </cell>
          <cell r="C1017" t="str">
            <v>FUND BALANCE RESERVED-BUILDING</v>
          </cell>
        </row>
        <row r="1018">
          <cell r="B1018">
            <v>461800</v>
          </cell>
          <cell r="C1018" t="str">
            <v>FUND BALANCE RESERVED-BUILDING</v>
          </cell>
        </row>
        <row r="1019">
          <cell r="B1019">
            <v>461800</v>
          </cell>
          <cell r="C1019" t="str">
            <v>FUND BALANCE RESERVED-H&amp;S 25299(h)</v>
          </cell>
        </row>
        <row r="1020">
          <cell r="B1020">
            <v>461800</v>
          </cell>
          <cell r="C1020" t="str">
            <v>FB RESTRICTED - H&amp;S 25299H</v>
          </cell>
        </row>
        <row r="1021">
          <cell r="B1021">
            <v>461890</v>
          </cell>
          <cell r="C1021" t="str">
            <v>FUND BALANCE RESERVED-EQUIPMENT</v>
          </cell>
        </row>
        <row r="1022">
          <cell r="B1022">
            <v>461890</v>
          </cell>
          <cell r="C1022" t="str">
            <v>FB RESTRICTED - EQUIPMENT</v>
          </cell>
        </row>
        <row r="1023">
          <cell r="B1023">
            <v>461900</v>
          </cell>
          <cell r="C1023" t="str">
            <v>FUND BALANCE RESERVED-ENDOWMENT</v>
          </cell>
        </row>
        <row r="1024">
          <cell r="B1024">
            <v>461900</v>
          </cell>
          <cell r="C1024" t="str">
            <v>FB RESTRICTED - ENDOWMENT</v>
          </cell>
        </row>
        <row r="1025">
          <cell r="B1025">
            <v>462000</v>
          </cell>
          <cell r="C1025" t="str">
            <v>FUND BALANCE - NON SPENDABLE</v>
          </cell>
        </row>
        <row r="1026">
          <cell r="B1026">
            <v>463000</v>
          </cell>
          <cell r="C1026" t="str">
            <v>FUND BALANCE - RESTRICTED</v>
          </cell>
        </row>
        <row r="1027">
          <cell r="B1027">
            <v>463000</v>
          </cell>
          <cell r="C1027" t="str">
            <v>FUND BALANCE - RESTRICTED</v>
          </cell>
        </row>
        <row r="1028">
          <cell r="B1028">
            <v>471000</v>
          </cell>
          <cell r="C1028" t="str">
            <v>FUND BALANCE UNRESERVED-UNDESIGNATE</v>
          </cell>
        </row>
        <row r="1029">
          <cell r="B1029">
            <v>471000</v>
          </cell>
          <cell r="C1029" t="str">
            <v>FUND BALANCE UNASSIGNED</v>
          </cell>
        </row>
        <row r="1030">
          <cell r="B1030">
            <v>481000</v>
          </cell>
          <cell r="C1030" t="str">
            <v>FUND BALANCE - ASSIGNED</v>
          </cell>
        </row>
        <row r="1031">
          <cell r="B1031">
            <v>501110</v>
          </cell>
          <cell r="C1031" t="str">
            <v>SECURED</v>
          </cell>
        </row>
        <row r="1032">
          <cell r="B1032">
            <v>501120</v>
          </cell>
          <cell r="C1032" t="str">
            <v>CURRENT UNSECURED</v>
          </cell>
        </row>
        <row r="1033">
          <cell r="B1033">
            <v>501150</v>
          </cell>
          <cell r="C1033" t="str">
            <v>SUPPLEMENTAL</v>
          </cell>
        </row>
        <row r="1034">
          <cell r="B1034">
            <v>501210</v>
          </cell>
          <cell r="C1034" t="str">
            <v>PRIOR SECURED</v>
          </cell>
        </row>
        <row r="1035">
          <cell r="B1035">
            <v>501220</v>
          </cell>
          <cell r="C1035" t="str">
            <v>PRIOR UNSECURED</v>
          </cell>
        </row>
        <row r="1036">
          <cell r="B1036">
            <v>501250</v>
          </cell>
          <cell r="C1036" t="str">
            <v>PRIOR SUPPLEMENTAL</v>
          </cell>
        </row>
        <row r="1037">
          <cell r="B1037">
            <v>502100</v>
          </cell>
          <cell r="C1037" t="str">
            <v>SALES &amp; USE TAX</v>
          </cell>
        </row>
        <row r="1038">
          <cell r="B1038">
            <v>502110</v>
          </cell>
          <cell r="C1038" t="str">
            <v>TRIPLE FLIP</v>
          </cell>
        </row>
        <row r="1039">
          <cell r="B1039">
            <v>502200</v>
          </cell>
          <cell r="C1039" t="str">
            <v>LOCAL TRANSPORTATION</v>
          </cell>
        </row>
        <row r="1040">
          <cell r="B1040">
            <v>502300</v>
          </cell>
          <cell r="C1040" t="str">
            <v>HOTEL - MOTEL TAX</v>
          </cell>
        </row>
        <row r="1041">
          <cell r="B1041">
            <v>502400</v>
          </cell>
          <cell r="C1041" t="str">
            <v>PROPERTY TRANSFER TAX</v>
          </cell>
        </row>
        <row r="1042">
          <cell r="B1042">
            <v>502500</v>
          </cell>
          <cell r="C1042" t="str">
            <v>RACE HORSE TAX</v>
          </cell>
        </row>
        <row r="1043">
          <cell r="B1043">
            <v>502600</v>
          </cell>
          <cell r="C1043" t="str">
            <v>TIMBER YIELD</v>
          </cell>
        </row>
        <row r="1044">
          <cell r="B1044">
            <v>502700</v>
          </cell>
          <cell r="C1044" t="str">
            <v>PILT AGREEMENTS (KARUK/QUARTZ VLY)</v>
          </cell>
        </row>
        <row r="1045">
          <cell r="B1045">
            <v>511100</v>
          </cell>
          <cell r="C1045" t="str">
            <v>ANIMAL LICENSES</v>
          </cell>
        </row>
        <row r="1046">
          <cell r="B1046">
            <v>511200</v>
          </cell>
          <cell r="C1046" t="str">
            <v>BUSINESS LICENSES</v>
          </cell>
        </row>
        <row r="1047">
          <cell r="B1047">
            <v>511300</v>
          </cell>
          <cell r="C1047" t="str">
            <v>OTHER LICENSES</v>
          </cell>
        </row>
        <row r="1048">
          <cell r="B1048">
            <v>512400</v>
          </cell>
          <cell r="C1048" t="str">
            <v>CONSTRUCTION PERMITS</v>
          </cell>
        </row>
        <row r="1049">
          <cell r="B1049">
            <v>512500</v>
          </cell>
          <cell r="C1049" t="str">
            <v>ROAD PRIVILEDGES &amp; PERMITS</v>
          </cell>
        </row>
        <row r="1050">
          <cell r="B1050">
            <v>512600</v>
          </cell>
          <cell r="C1050" t="str">
            <v>ZONING PERMITS</v>
          </cell>
        </row>
        <row r="1051">
          <cell r="B1051">
            <v>512700</v>
          </cell>
          <cell r="C1051" t="str">
            <v>UNDERGROUND TANK PERMITS</v>
          </cell>
        </row>
        <row r="1052">
          <cell r="B1052">
            <v>512800</v>
          </cell>
          <cell r="C1052" t="str">
            <v>HAZARDOUS WASTE PERMITS</v>
          </cell>
        </row>
        <row r="1053">
          <cell r="B1053">
            <v>512900</v>
          </cell>
          <cell r="C1053" t="str">
            <v>OTHER PERMITS</v>
          </cell>
        </row>
        <row r="1054">
          <cell r="B1054">
            <v>513100</v>
          </cell>
          <cell r="C1054" t="str">
            <v>FRANCHISES</v>
          </cell>
        </row>
        <row r="1055">
          <cell r="B1055">
            <v>522000</v>
          </cell>
          <cell r="C1055" t="str">
            <v>VEHICLE CODE FINES</v>
          </cell>
        </row>
        <row r="1056">
          <cell r="B1056">
            <v>522100</v>
          </cell>
          <cell r="C1056" t="str">
            <v>OTHER COURT FINES</v>
          </cell>
        </row>
        <row r="1057">
          <cell r="B1057">
            <v>522110</v>
          </cell>
          <cell r="C1057" t="str">
            <v>COUNTY PENALTY - COURT FEES &amp; FINES</v>
          </cell>
        </row>
        <row r="1058">
          <cell r="B1058">
            <v>522115</v>
          </cell>
          <cell r="C1058" t="str">
            <v>OTHER COURT FINES - ICNA ONLY</v>
          </cell>
        </row>
        <row r="1059">
          <cell r="B1059">
            <v>522115</v>
          </cell>
          <cell r="C1059" t="str">
            <v>*********NEED TO USE THIS NUMBER**</v>
          </cell>
        </row>
        <row r="1060">
          <cell r="B1060">
            <v>522115</v>
          </cell>
          <cell r="C1060" t="str">
            <v>RESTITUTION</v>
          </cell>
        </row>
        <row r="1061">
          <cell r="B1061">
            <v>522200</v>
          </cell>
          <cell r="C1061" t="str">
            <v>FORFEITURES</v>
          </cell>
        </row>
        <row r="1062">
          <cell r="B1062">
            <v>522201</v>
          </cell>
          <cell r="C1062" t="str">
            <v>FORFEITURES - FEDERAL</v>
          </cell>
        </row>
        <row r="1063">
          <cell r="B1063">
            <v>522202</v>
          </cell>
          <cell r="C1063" t="str">
            <v>FORFEITURES - STATE</v>
          </cell>
        </row>
        <row r="1064">
          <cell r="B1064">
            <v>522300</v>
          </cell>
          <cell r="C1064" t="str">
            <v>COURT AUTOMATION FUNDS</v>
          </cell>
        </row>
        <row r="1065">
          <cell r="B1065">
            <v>522600</v>
          </cell>
          <cell r="C1065" t="str">
            <v>PENALTIES &amp; COSTS ON DELINQUENT TAX</v>
          </cell>
        </row>
        <row r="1066">
          <cell r="B1066">
            <v>522610</v>
          </cell>
          <cell r="C1066" t="str">
            <v>482 PENALTIES</v>
          </cell>
        </row>
        <row r="1067">
          <cell r="B1067">
            <v>522611</v>
          </cell>
          <cell r="C1067" t="str">
            <v>CIVIL PENALTIES</v>
          </cell>
        </row>
        <row r="1068">
          <cell r="B1068">
            <v>522612</v>
          </cell>
          <cell r="C1068" t="str">
            <v>ILLEGAL DUMPING &amp; LITTER PC1202.51</v>
          </cell>
        </row>
        <row r="1069">
          <cell r="B1069">
            <v>530100</v>
          </cell>
          <cell r="C1069" t="str">
            <v>INTEREST</v>
          </cell>
        </row>
        <row r="1070">
          <cell r="B1070">
            <v>530101</v>
          </cell>
          <cell r="C1070" t="str">
            <v>INTEREST-FROM ENDOWMENTS</v>
          </cell>
        </row>
        <row r="1071">
          <cell r="B1071">
            <v>530110</v>
          </cell>
          <cell r="C1071" t="str">
            <v>NET INC.(DEC) FAIR VALUE ADJUSTMENT</v>
          </cell>
        </row>
        <row r="1072">
          <cell r="B1072">
            <v>530200</v>
          </cell>
          <cell r="C1072" t="str">
            <v>INVESTMENT INCOME</v>
          </cell>
        </row>
        <row r="1073">
          <cell r="B1073">
            <v>531100</v>
          </cell>
          <cell r="C1073" t="str">
            <v>RENTS &amp; CONCESSIONS</v>
          </cell>
        </row>
        <row r="1074">
          <cell r="B1074">
            <v>531200</v>
          </cell>
          <cell r="C1074" t="str">
            <v>LANDING FEES</v>
          </cell>
        </row>
        <row r="1075">
          <cell r="B1075">
            <v>531210</v>
          </cell>
          <cell r="C1075" t="str">
            <v>AIRCRAFT STORAGE FEES</v>
          </cell>
        </row>
        <row r="1076">
          <cell r="B1076">
            <v>531220</v>
          </cell>
          <cell r="C1076" t="str">
            <v>FUEL FLOWAGE FEES</v>
          </cell>
        </row>
        <row r="1077">
          <cell r="B1077">
            <v>532100</v>
          </cell>
          <cell r="C1077" t="str">
            <v>ROYALTIES</v>
          </cell>
        </row>
        <row r="1078">
          <cell r="B1078">
            <v>538200</v>
          </cell>
          <cell r="C1078" t="str">
            <v>GEORGE/ELMA SWAIN-GRENADA</v>
          </cell>
        </row>
        <row r="1079">
          <cell r="B1079">
            <v>538220</v>
          </cell>
          <cell r="C1079" t="str">
            <v>FRANK/SHARON PAOLINETTI- MCCLOUD</v>
          </cell>
        </row>
        <row r="1080">
          <cell r="B1080">
            <v>538221</v>
          </cell>
          <cell r="C1080" t="str">
            <v>EHGELKING/HOOF/SLOAN 98-STBG-1281</v>
          </cell>
        </row>
        <row r="1081">
          <cell r="B1081">
            <v>538221</v>
          </cell>
          <cell r="C1081" t="str">
            <v>ENGELKING/HOOF/SLOAN 98-STBG-1281</v>
          </cell>
        </row>
        <row r="1082">
          <cell r="B1082">
            <v>538222</v>
          </cell>
          <cell r="C1082" t="str">
            <v>DADDY O - 09-EDEF-6546</v>
          </cell>
        </row>
        <row r="1083">
          <cell r="B1083">
            <v>538223</v>
          </cell>
          <cell r="C1083" t="str">
            <v>DORRIS LIONS CLUB - 2750 PI</v>
          </cell>
        </row>
        <row r="1084">
          <cell r="B1084">
            <v>538224</v>
          </cell>
          <cell r="C1084" t="str">
            <v>STOUT/MENDOZA 05-STBG-1781</v>
          </cell>
        </row>
        <row r="1085">
          <cell r="B1085">
            <v>538225</v>
          </cell>
          <cell r="C1085" t="str">
            <v>WILSON DONNIE/MARIE - 98-STBG-1281</v>
          </cell>
        </row>
        <row r="1086">
          <cell r="B1086">
            <v>538226</v>
          </cell>
          <cell r="C1086" t="str">
            <v>LOVELADY, ANDREW/JOY - 98-STBG-1281</v>
          </cell>
        </row>
        <row r="1087">
          <cell r="B1087">
            <v>538227</v>
          </cell>
          <cell r="C1087" t="str">
            <v>HEISEL MARGARET - 05-STBG-1781</v>
          </cell>
        </row>
        <row r="1088">
          <cell r="B1088">
            <v>538228</v>
          </cell>
          <cell r="C1088" t="str">
            <v>BOYNTON STEPHANIE - 05-STBG-1781</v>
          </cell>
        </row>
        <row r="1089">
          <cell r="B1089">
            <v>538229</v>
          </cell>
          <cell r="C1089" t="str">
            <v>RICHARDS CAROL - 05-STBG-1781</v>
          </cell>
        </row>
        <row r="1090">
          <cell r="B1090">
            <v>538230</v>
          </cell>
          <cell r="C1090" t="str">
            <v>BLANCHE BURNETT-MCCLOUD</v>
          </cell>
        </row>
        <row r="1091">
          <cell r="B1091">
            <v>538231</v>
          </cell>
          <cell r="C1091" t="str">
            <v>CAPPS SPEAKEASY-RLA 2753-807025</v>
          </cell>
        </row>
        <row r="1092">
          <cell r="B1092">
            <v>538232</v>
          </cell>
          <cell r="C1092" t="str">
            <v>MEEK &amp; JONES PUMP-05-EDBG-1841</v>
          </cell>
        </row>
        <row r="1093">
          <cell r="B1093">
            <v>538233</v>
          </cell>
          <cell r="C1093" t="str">
            <v>CAROLE NICHOLS 05-STBG-1781</v>
          </cell>
        </row>
        <row r="1094">
          <cell r="B1094">
            <v>538234</v>
          </cell>
          <cell r="C1094" t="str">
            <v>DEBORAH SAMMIS 08-STBG-4829</v>
          </cell>
        </row>
        <row r="1095">
          <cell r="B1095">
            <v>538235</v>
          </cell>
          <cell r="C1095" t="str">
            <v>CHARLOTTE BOWMAN 08-STBG-4829</v>
          </cell>
        </row>
        <row r="1096">
          <cell r="B1096">
            <v>538236</v>
          </cell>
          <cell r="C1096" t="str">
            <v>FITZGERALD - 2753 PI</v>
          </cell>
        </row>
        <row r="1097">
          <cell r="B1097">
            <v>538237</v>
          </cell>
          <cell r="C1097" t="str">
            <v>RHODES - 08-STBG-4829</v>
          </cell>
        </row>
        <row r="1098">
          <cell r="B1098">
            <v>538238</v>
          </cell>
          <cell r="C1098" t="str">
            <v>JANET &amp; GORDON SELLARS</v>
          </cell>
        </row>
        <row r="1099">
          <cell r="B1099">
            <v>538239</v>
          </cell>
          <cell r="C1099" t="str">
            <v>DADDY O - 2753 PI</v>
          </cell>
        </row>
        <row r="1100">
          <cell r="B1100">
            <v>538240</v>
          </cell>
          <cell r="C1100" t="str">
            <v>ROGER/ANNETTE SPITSEN-MCCLOUD</v>
          </cell>
        </row>
        <row r="1101">
          <cell r="B1101">
            <v>538241</v>
          </cell>
          <cell r="C1101" t="str">
            <v>HAZEL YARBROUGH 08-STBG-4829</v>
          </cell>
        </row>
        <row r="1102">
          <cell r="B1102">
            <v>538242</v>
          </cell>
          <cell r="C1102" t="str">
            <v>MCFARLAND/CARPENTER - MCCLOUD 2780</v>
          </cell>
        </row>
        <row r="1103">
          <cell r="B1103">
            <v>538243</v>
          </cell>
          <cell r="C1103" t="str">
            <v>HAZEL YARBROUGH 2750 - PI</v>
          </cell>
        </row>
        <row r="1104">
          <cell r="B1104">
            <v>538244</v>
          </cell>
          <cell r="C1104" t="str">
            <v>EAGLE WARREN/LESLIE 98-STBG-1281</v>
          </cell>
        </row>
        <row r="1105">
          <cell r="B1105">
            <v>538245</v>
          </cell>
          <cell r="C1105" t="str">
            <v>DOLORES J POINDEXTER-MCCLOUD</v>
          </cell>
        </row>
        <row r="1106">
          <cell r="B1106">
            <v>538246</v>
          </cell>
          <cell r="C1106" t="str">
            <v>WILLIAM/JUDITH PAYTON 2750 - PI</v>
          </cell>
        </row>
        <row r="1107">
          <cell r="B1107">
            <v>538247</v>
          </cell>
          <cell r="C1107" t="str">
            <v>ONA AUGUSTA LANDERS 2750 - PI</v>
          </cell>
        </row>
        <row r="1108">
          <cell r="B1108">
            <v>538248</v>
          </cell>
          <cell r="C1108" t="str">
            <v>INGA MEJIA 2750 - PI</v>
          </cell>
        </row>
        <row r="1109">
          <cell r="B1109">
            <v>538249</v>
          </cell>
          <cell r="C1109" t="str">
            <v>DANIEL D MOORE 2795 06-HOME-2360</v>
          </cell>
        </row>
        <row r="1110">
          <cell r="B1110">
            <v>538250</v>
          </cell>
          <cell r="C1110" t="str">
            <v>JESSICA J. MCVEY-MCCLOUD REPAY</v>
          </cell>
        </row>
        <row r="1111">
          <cell r="B1111">
            <v>538251</v>
          </cell>
          <cell r="C1111" t="str">
            <v>YVETTE ROOKER 2795 06-HOME-2360</v>
          </cell>
        </row>
        <row r="1112">
          <cell r="B1112">
            <v>538255</v>
          </cell>
          <cell r="C1112" t="str">
            <v>VELMA E MAXWELL-MCCLOUD</v>
          </cell>
        </row>
        <row r="1113">
          <cell r="B1113">
            <v>538260</v>
          </cell>
          <cell r="C1113" t="str">
            <v>H E &amp; C L PRINZ-MCCLOUD</v>
          </cell>
        </row>
        <row r="1114">
          <cell r="B1114">
            <v>538270</v>
          </cell>
          <cell r="C1114" t="str">
            <v>M L &amp; M E FOUTZ - HORNBROOK</v>
          </cell>
        </row>
        <row r="1115">
          <cell r="B1115">
            <v>538271</v>
          </cell>
          <cell r="C1115" t="str">
            <v>DELBERT BROWN - HORNBROOK</v>
          </cell>
        </row>
        <row r="1116">
          <cell r="B1116">
            <v>538275</v>
          </cell>
          <cell r="C1116" t="str">
            <v>RONALD G WHITE - HORNBROOK</v>
          </cell>
        </row>
        <row r="1117">
          <cell r="B1117">
            <v>538280</v>
          </cell>
          <cell r="C1117" t="str">
            <v>MARY A THORNTON - HORNBROOK</v>
          </cell>
        </row>
        <row r="1118">
          <cell r="B1118">
            <v>538281</v>
          </cell>
          <cell r="C1118" t="str">
            <v>MCMASTER MERVIN &amp; HELEN</v>
          </cell>
        </row>
        <row r="1119">
          <cell r="B1119">
            <v>538285</v>
          </cell>
          <cell r="C1119" t="str">
            <v>L I WHIPPLE - HORNBROOK</v>
          </cell>
        </row>
        <row r="1120">
          <cell r="B1120">
            <v>538290</v>
          </cell>
          <cell r="C1120" t="str">
            <v>JANET CONNAUGHTON-MCCLOUD</v>
          </cell>
        </row>
        <row r="1121">
          <cell r="B1121">
            <v>538300</v>
          </cell>
          <cell r="C1121" t="str">
            <v>LOIS I GIBBENS - HORNBROOK</v>
          </cell>
        </row>
        <row r="1122">
          <cell r="B1122">
            <v>538301</v>
          </cell>
          <cell r="C1122" t="str">
            <v>P RIVERA CARRICK 2782-807060</v>
          </cell>
        </row>
        <row r="1123">
          <cell r="B1123">
            <v>538302</v>
          </cell>
          <cell r="C1123" t="str">
            <v>SWANG0/JACKSON -HBK-CARRICK 2783</v>
          </cell>
        </row>
        <row r="1124">
          <cell r="B1124">
            <v>538303</v>
          </cell>
          <cell r="C1124" t="str">
            <v>PATTI, DEBORA GARNER -HBK-CAR 2783</v>
          </cell>
        </row>
        <row r="1125">
          <cell r="B1125">
            <v>538304</v>
          </cell>
          <cell r="C1125" t="str">
            <v>PUCKETT/ROBT &amp; CHERYL - HBK 2783</v>
          </cell>
        </row>
        <row r="1126">
          <cell r="B1126">
            <v>538305</v>
          </cell>
          <cell r="C1126" t="str">
            <v>GARY/JUDY RUE-HORNBROOK</v>
          </cell>
        </row>
        <row r="1127">
          <cell r="B1127">
            <v>538306</v>
          </cell>
          <cell r="C1127" t="str">
            <v>RYCE/MARY - HBK 2782-807060</v>
          </cell>
        </row>
        <row r="1128">
          <cell r="B1128">
            <v>538307</v>
          </cell>
          <cell r="C1128" t="str">
            <v>KAZEE RAMONA - CARRICK 2782-807060</v>
          </cell>
        </row>
        <row r="1129">
          <cell r="B1129">
            <v>538308</v>
          </cell>
          <cell r="C1129" t="str">
            <v>SELLARS/BROWNING RLF LOAN</v>
          </cell>
        </row>
        <row r="1130">
          <cell r="B1130">
            <v>538309</v>
          </cell>
          <cell r="C1130" t="str">
            <v>HORNBROOK COMMUNITY SERVICE-CDBG</v>
          </cell>
        </row>
        <row r="1131">
          <cell r="B1131">
            <v>538310</v>
          </cell>
          <cell r="C1131" t="str">
            <v>CA NICHOLS-HORNBROOK/CARRICK</v>
          </cell>
        </row>
        <row r="1132">
          <cell r="B1132">
            <v>538311</v>
          </cell>
          <cell r="C1132" t="str">
            <v>LARA/ELMORE-HORNBROOK/CARRICK</v>
          </cell>
        </row>
        <row r="1133">
          <cell r="B1133">
            <v>538312</v>
          </cell>
          <cell r="C1133" t="str">
            <v>BERNICE AMES-HORNBROOK/CARRICK</v>
          </cell>
        </row>
        <row r="1134">
          <cell r="B1134">
            <v>538313</v>
          </cell>
          <cell r="C1134" t="str">
            <v>DONNA GONZALES-HORNBROOK</v>
          </cell>
        </row>
        <row r="1135">
          <cell r="B1135">
            <v>538314</v>
          </cell>
          <cell r="C1135" t="str">
            <v>B SUE MYERS-HORNBROOK/CARRICK</v>
          </cell>
        </row>
        <row r="1136">
          <cell r="B1136">
            <v>538314</v>
          </cell>
          <cell r="C1136" t="str">
            <v>PROGRAM INCOME (PI)</v>
          </cell>
        </row>
        <row r="1137">
          <cell r="B1137">
            <v>538315</v>
          </cell>
          <cell r="C1137" t="str">
            <v>EUNICE ADAMS-HORNBROOK/CARRICK</v>
          </cell>
        </row>
        <row r="1138">
          <cell r="B1138">
            <v>538316</v>
          </cell>
          <cell r="C1138" t="str">
            <v>JOSEPH/SELMA HADAWAY-HORNBROOK/CARR</v>
          </cell>
        </row>
        <row r="1139">
          <cell r="B1139">
            <v>538317</v>
          </cell>
          <cell r="C1139" t="str">
            <v>JEAN BERRY HERRING/HORNBROOK/CARRIC</v>
          </cell>
        </row>
        <row r="1140">
          <cell r="B1140">
            <v>538318</v>
          </cell>
          <cell r="C1140" t="str">
            <v>MARY HANSEN/HORNBROOK/CARRIC</v>
          </cell>
        </row>
        <row r="1141">
          <cell r="B1141">
            <v>538319</v>
          </cell>
          <cell r="C1141" t="str">
            <v>CHARLES MASON/HORNBROOK/CARRICK</v>
          </cell>
        </row>
        <row r="1142">
          <cell r="B1142">
            <v>538320</v>
          </cell>
          <cell r="C1142" t="str">
            <v>INFRASTRUCTURE (PI)</v>
          </cell>
        </row>
        <row r="1143">
          <cell r="B1143">
            <v>538321</v>
          </cell>
          <cell r="C1143" t="str">
            <v>TOM WADDELL-EDBG LOAN REPAY</v>
          </cell>
        </row>
        <row r="1144">
          <cell r="B1144">
            <v>538322</v>
          </cell>
          <cell r="C1144" t="str">
            <v>FRANK MOORE-EDBG LOAN REPAY</v>
          </cell>
        </row>
        <row r="1145">
          <cell r="B1145">
            <v>538323</v>
          </cell>
          <cell r="C1145" t="str">
            <v>MARK &amp; TRINA DEROSE-EDBG LOAN REPAY</v>
          </cell>
        </row>
        <row r="1146">
          <cell r="B1146">
            <v>538324</v>
          </cell>
          <cell r="C1146" t="str">
            <v>TRACY BROWNING THOMPSON-HBK/CARRICK</v>
          </cell>
        </row>
        <row r="1147">
          <cell r="B1147">
            <v>538325</v>
          </cell>
          <cell r="C1147" t="str">
            <v>KLAMATH BEST MARKETING</v>
          </cell>
        </row>
        <row r="1148">
          <cell r="B1148">
            <v>538326</v>
          </cell>
          <cell r="C1148" t="str">
            <v>DON CRAWFORD DBA WOOD CRAFT BY DON</v>
          </cell>
        </row>
        <row r="1149">
          <cell r="B1149">
            <v>538327</v>
          </cell>
          <cell r="C1149" t="str">
            <v>DAVE KURTZ</v>
          </cell>
        </row>
        <row r="1150">
          <cell r="B1150">
            <v>538328</v>
          </cell>
          <cell r="C1150" t="str">
            <v>BRUCE BOYER - BOYER FLOORING</v>
          </cell>
        </row>
        <row r="1151">
          <cell r="B1151">
            <v>538329</v>
          </cell>
          <cell r="C1151" t="str">
            <v>TED L. SMITH</v>
          </cell>
        </row>
        <row r="1152">
          <cell r="B1152">
            <v>538330</v>
          </cell>
          <cell r="C1152" t="str">
            <v>ROBT &amp; TRISTA PARRY DBA PARRY'S MKT</v>
          </cell>
        </row>
        <row r="1153">
          <cell r="B1153">
            <v>538331</v>
          </cell>
          <cell r="C1153" t="str">
            <v>L ZANNI&amp;A MATHANY DBA MANE ST</v>
          </cell>
        </row>
        <row r="1154">
          <cell r="B1154">
            <v>538332</v>
          </cell>
          <cell r="C1154" t="str">
            <v>ABARA MICHAEL</v>
          </cell>
        </row>
        <row r="1155">
          <cell r="B1155">
            <v>538332</v>
          </cell>
          <cell r="C1155" t="str">
            <v>ABARA MICHAEL DBA MTN MORNING FOODS</v>
          </cell>
        </row>
        <row r="1156">
          <cell r="B1156">
            <v>538333</v>
          </cell>
          <cell r="C1156" t="str">
            <v>STILLS EDYE - HAPPY PET PRODUCTS</v>
          </cell>
        </row>
        <row r="1157">
          <cell r="B1157">
            <v>538334</v>
          </cell>
          <cell r="C1157" t="str">
            <v>CRAIG ST GERMAINE</v>
          </cell>
        </row>
        <row r="1158">
          <cell r="B1158">
            <v>538335</v>
          </cell>
          <cell r="C1158" t="str">
            <v>WILLOW CREEK FOODS - TERESA LISLE</v>
          </cell>
        </row>
        <row r="1159">
          <cell r="B1159">
            <v>538336</v>
          </cell>
          <cell r="C1159" t="str">
            <v>HOT LIPS - JAMIE CRAMER</v>
          </cell>
        </row>
        <row r="1160">
          <cell r="B1160">
            <v>538337</v>
          </cell>
          <cell r="C1160" t="str">
            <v>CHOICES FOR CHILDREN (00-STBG-1498)</v>
          </cell>
        </row>
        <row r="1161">
          <cell r="B1161">
            <v>538338</v>
          </cell>
          <cell r="C1161" t="str">
            <v>HEAL THERAPY (03-EDBG-923)</v>
          </cell>
        </row>
        <row r="1162">
          <cell r="B1162">
            <v>538339</v>
          </cell>
          <cell r="C1162" t="str">
            <v>COPELAND FAMILY FARMS (04-EDBG-635)</v>
          </cell>
        </row>
        <row r="1163">
          <cell r="B1163">
            <v>538340</v>
          </cell>
          <cell r="C1163" t="str">
            <v>MEAMBER SNACKS (2753 PI)</v>
          </cell>
        </row>
        <row r="1164">
          <cell r="B1164">
            <v>538340</v>
          </cell>
          <cell r="C1164" t="str">
            <v>MEAMBER SNACKS(2753PI &amp; 04-EDBG635)</v>
          </cell>
        </row>
        <row r="1165">
          <cell r="B1165">
            <v>538341</v>
          </cell>
          <cell r="C1165" t="str">
            <v>BNG FINISH PRODUCTSINC 05-EDBG-1841</v>
          </cell>
        </row>
        <row r="1166">
          <cell r="B1166">
            <v>538342</v>
          </cell>
          <cell r="C1166" t="str">
            <v>EUGENE&amp;PATRICIA FLETCHER99-EDBG-671</v>
          </cell>
        </row>
        <row r="1167">
          <cell r="B1167">
            <v>540110</v>
          </cell>
          <cell r="C1167" t="str">
            <v>HIGHWAY USERS TAX (SEC 2104)</v>
          </cell>
        </row>
        <row r="1168">
          <cell r="B1168">
            <v>540120</v>
          </cell>
          <cell r="C1168" t="str">
            <v>HIGHWAY USERS TAX (SEC 2106)</v>
          </cell>
        </row>
        <row r="1169">
          <cell r="B1169">
            <v>540130</v>
          </cell>
          <cell r="C1169" t="str">
            <v>HIGHWAY USERS TAX (PROP 111)</v>
          </cell>
        </row>
        <row r="1170">
          <cell r="B1170">
            <v>540140</v>
          </cell>
          <cell r="C1170" t="str">
            <v>TEA-21 EXCHANGE/MATCH</v>
          </cell>
        </row>
        <row r="1171">
          <cell r="B1171">
            <v>540210</v>
          </cell>
          <cell r="C1171" t="str">
            <v>MOTOR VEHICLE IN LIEU</v>
          </cell>
        </row>
        <row r="1172">
          <cell r="B1172">
            <v>540215</v>
          </cell>
          <cell r="C1172" t="str">
            <v>VLF SWAP</v>
          </cell>
        </row>
        <row r="1173">
          <cell r="B1173">
            <v>540220</v>
          </cell>
          <cell r="C1173" t="str">
            <v>FISH &amp; GAME IN LIEU</v>
          </cell>
        </row>
        <row r="1174">
          <cell r="B1174">
            <v>540310</v>
          </cell>
          <cell r="C1174" t="str">
            <v>ADMINISTRATION</v>
          </cell>
        </row>
        <row r="1175">
          <cell r="B1175">
            <v>540310</v>
          </cell>
          <cell r="C1175" t="str">
            <v>PUBLIC ASSISTANCE ADMINISTRATION-ST</v>
          </cell>
        </row>
        <row r="1176">
          <cell r="B1176">
            <v>540310</v>
          </cell>
          <cell r="C1176" t="str">
            <v>STATE ADMINISTRATION</v>
          </cell>
        </row>
        <row r="1177">
          <cell r="B1177">
            <v>540311</v>
          </cell>
          <cell r="C1177" t="str">
            <v>APS ADMINISTRATION STATE</v>
          </cell>
        </row>
        <row r="1178">
          <cell r="B1178">
            <v>540312</v>
          </cell>
          <cell r="C1178" t="str">
            <v>FOSTER CARE ADMINISTRATION STATE</v>
          </cell>
        </row>
        <row r="1179">
          <cell r="B1179">
            <v>540313</v>
          </cell>
          <cell r="C1179" t="str">
            <v>CHILD WELFARE SVCS ADMIN STATE</v>
          </cell>
        </row>
        <row r="1180">
          <cell r="B1180">
            <v>540314</v>
          </cell>
          <cell r="C1180" t="str">
            <v>ADOPTIONS ADMINISTRATION STATE</v>
          </cell>
        </row>
        <row r="1181">
          <cell r="B1181">
            <v>540315</v>
          </cell>
          <cell r="C1181" t="str">
            <v>PROTECTIVE SERVICES SUBACCT-GC30025</v>
          </cell>
        </row>
        <row r="1182">
          <cell r="B1182">
            <v>540320</v>
          </cell>
          <cell r="C1182" t="str">
            <v>REALIGNMENT</v>
          </cell>
        </row>
        <row r="1183">
          <cell r="B1183">
            <v>540330</v>
          </cell>
          <cell r="C1183" t="str">
            <v>ASSISTANCE</v>
          </cell>
        </row>
        <row r="1184">
          <cell r="B1184">
            <v>540330</v>
          </cell>
          <cell r="C1184" t="str">
            <v>STATE ASSISTANCE</v>
          </cell>
        </row>
        <row r="1185">
          <cell r="B1185">
            <v>540401</v>
          </cell>
          <cell r="C1185" t="str">
            <v>INTERIM SETTLEMENT - COST REPORT ST</v>
          </cell>
        </row>
        <row r="1186">
          <cell r="B1186">
            <v>540402</v>
          </cell>
          <cell r="C1186" t="str">
            <v>BEHAVIORAL HEALTH SUBACCT-GC30025</v>
          </cell>
        </row>
        <row r="1187">
          <cell r="B1187">
            <v>540410</v>
          </cell>
          <cell r="C1187" t="str">
            <v>MENTAL HEALTH</v>
          </cell>
        </row>
        <row r="1188">
          <cell r="B1188">
            <v>540420</v>
          </cell>
          <cell r="C1188" t="str">
            <v>REALIGNMENT</v>
          </cell>
        </row>
        <row r="1189">
          <cell r="B1189">
            <v>540430</v>
          </cell>
          <cell r="C1189" t="str">
            <v>DRUG COURT - BHS REALIGNMENT</v>
          </cell>
        </row>
        <row r="1190">
          <cell r="B1190">
            <v>540440</v>
          </cell>
          <cell r="C1190" t="str">
            <v>NONDRUG MEDI-CAL - BHS REALIGNMENT</v>
          </cell>
        </row>
        <row r="1191">
          <cell r="B1191">
            <v>540450</v>
          </cell>
          <cell r="C1191" t="str">
            <v>SEP</v>
          </cell>
        </row>
        <row r="1192">
          <cell r="B1192">
            <v>540460</v>
          </cell>
          <cell r="C1192" t="str">
            <v>DRUG MEDI-CAL - BHS REALIGNMENT</v>
          </cell>
        </row>
        <row r="1193">
          <cell r="B1193">
            <v>540470</v>
          </cell>
          <cell r="C1193" t="str">
            <v>MEDI-CAL</v>
          </cell>
        </row>
        <row r="1194">
          <cell r="B1194">
            <v>540480</v>
          </cell>
          <cell r="C1194" t="str">
            <v>MANAGED CARE</v>
          </cell>
        </row>
        <row r="1195">
          <cell r="B1195">
            <v>540490</v>
          </cell>
          <cell r="C1195" t="str">
            <v>EDSDT/IF</v>
          </cell>
        </row>
        <row r="1196">
          <cell r="B1196">
            <v>540490</v>
          </cell>
          <cell r="C1196" t="str">
            <v>EPSDT</v>
          </cell>
        </row>
        <row r="1197">
          <cell r="B1197">
            <v>540510</v>
          </cell>
          <cell r="C1197" t="str">
            <v>ADMINISTRATION</v>
          </cell>
        </row>
        <row r="1198">
          <cell r="B1198">
            <v>540520</v>
          </cell>
          <cell r="C1198" t="str">
            <v>REALIGNMENT</v>
          </cell>
        </row>
        <row r="1199">
          <cell r="B1199">
            <v>540530</v>
          </cell>
          <cell r="C1199" t="str">
            <v>ALCOHOL/DRUG ABUSE</v>
          </cell>
        </row>
        <row r="1200">
          <cell r="B1200">
            <v>540550</v>
          </cell>
          <cell r="C1200" t="str">
            <v>OTHER HEALTH PROGRAMS</v>
          </cell>
        </row>
        <row r="1201">
          <cell r="B1201">
            <v>540610</v>
          </cell>
          <cell r="C1201" t="str">
            <v>STATE AID FOR AGRICULTURE</v>
          </cell>
        </row>
        <row r="1202">
          <cell r="B1202">
            <v>540620</v>
          </cell>
          <cell r="C1202" t="str">
            <v>HOMEOWNER'S PROPERTY TAX RELIEF</v>
          </cell>
        </row>
        <row r="1203">
          <cell r="B1203">
            <v>540630</v>
          </cell>
          <cell r="C1203" t="str">
            <v>OPEN SPACE TAX RELIEF</v>
          </cell>
        </row>
        <row r="1204">
          <cell r="B1204">
            <v>540630</v>
          </cell>
          <cell r="C1204" t="str">
            <v>OPEN SPACE LAND SUBVENTION</v>
          </cell>
        </row>
        <row r="1205">
          <cell r="B1205">
            <v>540640</v>
          </cell>
          <cell r="C1205" t="str">
            <v>STATE MANDATED COST</v>
          </cell>
        </row>
        <row r="1206">
          <cell r="B1206">
            <v>540650</v>
          </cell>
          <cell r="C1206" t="str">
            <v>STATE SUBVENTION</v>
          </cell>
        </row>
        <row r="1207">
          <cell r="B1207">
            <v>540660</v>
          </cell>
          <cell r="C1207" t="str">
            <v>STATE - DISASTER RELIEF</v>
          </cell>
        </row>
        <row r="1208">
          <cell r="B1208">
            <v>540701</v>
          </cell>
          <cell r="C1208" t="str">
            <v>TRIAL COURT SECURITY SUBACT-GC30025</v>
          </cell>
        </row>
        <row r="1209">
          <cell r="B1209">
            <v>540702</v>
          </cell>
          <cell r="C1209" t="str">
            <v>DISTRICT ATTORNEY SUBACCT-GC30025</v>
          </cell>
        </row>
        <row r="1210">
          <cell r="B1210">
            <v>540703</v>
          </cell>
          <cell r="C1210" t="str">
            <v>PUBLIC DEFENDER SUBACCT-GC30025</v>
          </cell>
        </row>
        <row r="1211">
          <cell r="B1211">
            <v>540704</v>
          </cell>
          <cell r="C1211" t="str">
            <v>BOOKING FEES-GC29550/GC30025</v>
          </cell>
        </row>
        <row r="1212">
          <cell r="B1212">
            <v>540705</v>
          </cell>
          <cell r="C1212" t="str">
            <v>CALEMA - PC13821B/GC30025</v>
          </cell>
        </row>
        <row r="1213">
          <cell r="B1213">
            <v>540706</v>
          </cell>
          <cell r="C1213" t="str">
            <v>COPS/SLESA - GC30061F/GC30025</v>
          </cell>
        </row>
        <row r="1214">
          <cell r="B1214">
            <v>540707</v>
          </cell>
          <cell r="C1214" t="str">
            <v>COMMUNITY CORRECTION SUBACT-GC30025</v>
          </cell>
        </row>
        <row r="1215">
          <cell r="B1215">
            <v>540708</v>
          </cell>
          <cell r="C1215" t="str">
            <v>YOBG SPECIAL SUBACCOUNT-GC30025</v>
          </cell>
        </row>
        <row r="1216">
          <cell r="B1216">
            <v>540709</v>
          </cell>
          <cell r="C1216" t="str">
            <v>JUVENILE JUSTICE-GC30061F/GC30025</v>
          </cell>
        </row>
        <row r="1217">
          <cell r="B1217">
            <v>540710</v>
          </cell>
          <cell r="C1217" t="str">
            <v>OFF HIGHWAY MOTOR VEHICLE LICENSE</v>
          </cell>
        </row>
        <row r="1218">
          <cell r="B1218">
            <v>540711</v>
          </cell>
          <cell r="C1218" t="str">
            <v>JUVENILE PROBATION-WIC18221/GC30025</v>
          </cell>
        </row>
        <row r="1219">
          <cell r="B1219">
            <v>540712</v>
          </cell>
          <cell r="C1219" t="str">
            <v>JUVENILE REENTRY SPEC ACCT GC30028B</v>
          </cell>
        </row>
        <row r="1220">
          <cell r="B1220">
            <v>540713</v>
          </cell>
          <cell r="C1220" t="str">
            <v>FAMILY SUPPORT SUBACCT GC17601.75</v>
          </cell>
        </row>
        <row r="1221">
          <cell r="B1221">
            <v>540714</v>
          </cell>
          <cell r="C1221" t="str">
            <v>LOCAL INNOVATION SUBACT GC30029.07B</v>
          </cell>
        </row>
        <row r="1222">
          <cell r="B1222">
            <v>540715</v>
          </cell>
          <cell r="C1222" t="str">
            <v>COMM CORR REALIGNMENT BACKFILL</v>
          </cell>
        </row>
        <row r="1223">
          <cell r="B1223">
            <v>540716</v>
          </cell>
          <cell r="C1223" t="str">
            <v>TRIAL CRT SEC REALIGNMENT BACKFILL</v>
          </cell>
        </row>
        <row r="1224">
          <cell r="B1224">
            <v>540717</v>
          </cell>
          <cell r="C1224" t="str">
            <v>DIST ATTORNEY REALIGNMENT BACKFILL</v>
          </cell>
        </row>
        <row r="1225">
          <cell r="B1225">
            <v>540718</v>
          </cell>
          <cell r="C1225" t="str">
            <v>PUB DEFENDER REALIGNMENT BACKFILL</v>
          </cell>
        </row>
        <row r="1226">
          <cell r="B1226">
            <v>540719</v>
          </cell>
          <cell r="C1226" t="str">
            <v>JUV REENTRY REALIGNMENT BACKFILL</v>
          </cell>
        </row>
        <row r="1227">
          <cell r="B1227">
            <v>540720</v>
          </cell>
          <cell r="C1227" t="str">
            <v>JUVENILE HALL SPECIAL MILK PROGRAM</v>
          </cell>
        </row>
        <row r="1228">
          <cell r="B1228">
            <v>540721</v>
          </cell>
          <cell r="C1228" t="str">
            <v>YOBG REALIGNMENT BACKFILL</v>
          </cell>
        </row>
        <row r="1229">
          <cell r="B1229">
            <v>540722</v>
          </cell>
          <cell r="C1229" t="str">
            <v>1991 REALIGNMENT BACKFILL</v>
          </cell>
        </row>
        <row r="1230">
          <cell r="B1230">
            <v>540723</v>
          </cell>
          <cell r="C1230" t="str">
            <v>PROTECT SRVCS REALIGNMENT BACKFILL</v>
          </cell>
        </row>
        <row r="1231">
          <cell r="B1231">
            <v>540724</v>
          </cell>
          <cell r="C1231" t="str">
            <v>BEHAVIORAL HLT REALIGNMENT BACKFILL</v>
          </cell>
        </row>
        <row r="1232">
          <cell r="B1232">
            <v>540730</v>
          </cell>
          <cell r="C1232" t="str">
            <v>POST TRAINING</v>
          </cell>
        </row>
        <row r="1233">
          <cell r="B1233">
            <v>540730</v>
          </cell>
          <cell r="C1233" t="str">
            <v>POST/STC TRAINING</v>
          </cell>
        </row>
        <row r="1234">
          <cell r="B1234">
            <v>540740</v>
          </cell>
          <cell r="C1234" t="str">
            <v>TRIAL COURT FUNDING</v>
          </cell>
        </row>
        <row r="1235">
          <cell r="B1235">
            <v>540750</v>
          </cell>
          <cell r="C1235" t="str">
            <v>TOBACCO TAX - AB 75/PROP 99</v>
          </cell>
        </row>
        <row r="1236">
          <cell r="B1236">
            <v>540760</v>
          </cell>
          <cell r="C1236" t="str">
            <v>PUBLIC SAFETY FUND-REALIGNMENT</v>
          </cell>
        </row>
        <row r="1237">
          <cell r="B1237">
            <v>540770</v>
          </cell>
          <cell r="C1237" t="str">
            <v>TRAFFIC CONGESTION RELIEF AB2928/91</v>
          </cell>
        </row>
        <row r="1238">
          <cell r="B1238">
            <v>540780</v>
          </cell>
          <cell r="C1238" t="str">
            <v>SB678 COMMUNITY CORRECT INCENTIVE</v>
          </cell>
        </row>
        <row r="1239">
          <cell r="B1239">
            <v>540790</v>
          </cell>
          <cell r="C1239" t="str">
            <v>PUBLIC PROTECTION GRANTS</v>
          </cell>
        </row>
        <row r="1240">
          <cell r="B1240">
            <v>540800</v>
          </cell>
          <cell r="C1240" t="str">
            <v>STATE OTHER</v>
          </cell>
        </row>
        <row r="1241">
          <cell r="B1241">
            <v>540810</v>
          </cell>
          <cell r="C1241" t="str">
            <v>MONITORING</v>
          </cell>
        </row>
        <row r="1242">
          <cell r="B1242">
            <v>540810</v>
          </cell>
          <cell r="C1242" t="str">
            <v>SVRCD-GRANTS</v>
          </cell>
        </row>
        <row r="1243">
          <cell r="B1243">
            <v>540811</v>
          </cell>
          <cell r="C1243" t="str">
            <v>GRAZING</v>
          </cell>
        </row>
        <row r="1244">
          <cell r="B1244">
            <v>540812</v>
          </cell>
          <cell r="C1244" t="str">
            <v>SEEDING PROGRAM</v>
          </cell>
        </row>
        <row r="1245">
          <cell r="B1245">
            <v>540817</v>
          </cell>
          <cell r="C1245" t="str">
            <v>TREES</v>
          </cell>
        </row>
        <row r="1246">
          <cell r="B1246">
            <v>540820</v>
          </cell>
          <cell r="C1246" t="str">
            <v>SMALL COUNTY RURAL SHERIFF-GC30070A</v>
          </cell>
        </row>
        <row r="1247">
          <cell r="B1247">
            <v>540846</v>
          </cell>
          <cell r="C1247" t="str">
            <v>SRCD - FRENCH CR RIPARIAN</v>
          </cell>
        </row>
        <row r="1248">
          <cell r="B1248">
            <v>540847</v>
          </cell>
          <cell r="C1248" t="str">
            <v>SRCD - FOWLE MTCE PROJECT</v>
          </cell>
        </row>
        <row r="1249">
          <cell r="B1249">
            <v>540848</v>
          </cell>
          <cell r="C1249" t="str">
            <v>SRCD - SR DIVERSION MTCE</v>
          </cell>
        </row>
        <row r="1250">
          <cell r="B1250">
            <v>540851</v>
          </cell>
          <cell r="C1250" t="str">
            <v>SRCD - S/R MONITORING PLAN &amp; EVALUA</v>
          </cell>
        </row>
        <row r="1251">
          <cell r="B1251">
            <v>540852</v>
          </cell>
          <cell r="C1251" t="str">
            <v>RCD GRANT PROGRAM-CA DEPT OF CONSER</v>
          </cell>
        </row>
        <row r="1252">
          <cell r="B1252">
            <v>540855</v>
          </cell>
          <cell r="C1252" t="str">
            <v>SHACKLEFORD/MILL RD EROSION INVENTO</v>
          </cell>
        </row>
        <row r="1253">
          <cell r="B1253">
            <v>540856</v>
          </cell>
          <cell r="C1253" t="str">
            <v>SHACKLEFORD/MILL CORR IMPROVEMENT</v>
          </cell>
        </row>
        <row r="1254">
          <cell r="B1254">
            <v>540857</v>
          </cell>
          <cell r="C1254" t="str">
            <v>SHACKLEFORD/MILL FISH SCREEN FAB</v>
          </cell>
        </row>
        <row r="1255">
          <cell r="B1255">
            <v>540858</v>
          </cell>
          <cell r="C1255" t="str">
            <v>MILL CREEK CORRIDOR RESTORATION</v>
          </cell>
        </row>
        <row r="1256">
          <cell r="B1256">
            <v>540859</v>
          </cell>
          <cell r="C1256" t="str">
            <v>SRCD-ETNA HSD WATERSHED EDUCATION P</v>
          </cell>
        </row>
        <row r="1257">
          <cell r="B1257">
            <v>540859</v>
          </cell>
          <cell r="C1257" t="str">
            <v>SRCD-ETNA HSD WATERSHED EDUCATION P</v>
          </cell>
        </row>
        <row r="1258">
          <cell r="B1258">
            <v>540860</v>
          </cell>
          <cell r="C1258" t="str">
            <v>SRCD-SCOTT RIVER RIPARIAN #3</v>
          </cell>
        </row>
        <row r="1259">
          <cell r="B1259">
            <v>540861</v>
          </cell>
          <cell r="C1259" t="str">
            <v>SRCD-S/R W/S FISH SCREEN</v>
          </cell>
        </row>
        <row r="1260">
          <cell r="B1260">
            <v>540862</v>
          </cell>
          <cell r="C1260" t="str">
            <v>SRCD-MOFFETT CR UPLAND GROSS ASMNT</v>
          </cell>
        </row>
        <row r="1261">
          <cell r="B1261">
            <v>540863</v>
          </cell>
          <cell r="C1261" t="str">
            <v>FAY LANE</v>
          </cell>
        </row>
        <row r="1262">
          <cell r="B1262">
            <v>540864</v>
          </cell>
          <cell r="C1262" t="str">
            <v>EILER RESTORATION</v>
          </cell>
        </row>
        <row r="1263">
          <cell r="B1263">
            <v>540865</v>
          </cell>
          <cell r="C1263" t="str">
            <v>FRENCH CREEK WAG</v>
          </cell>
        </row>
        <row r="1264">
          <cell r="B1264">
            <v>540866</v>
          </cell>
          <cell r="C1264" t="str">
            <v>FISH SCREEN FABRICATION</v>
          </cell>
        </row>
        <row r="1265">
          <cell r="B1265">
            <v>540867</v>
          </cell>
          <cell r="C1265" t="str">
            <v>FRENCH CREEK REVEGETATION</v>
          </cell>
        </row>
        <row r="1266">
          <cell r="B1266">
            <v>540868</v>
          </cell>
          <cell r="C1266" t="str">
            <v>FOR SAKE OF SALMON</v>
          </cell>
        </row>
        <row r="1267">
          <cell r="B1267">
            <v>540869</v>
          </cell>
          <cell r="C1267" t="str">
            <v>CHALLENGE FISH SCREEN</v>
          </cell>
        </row>
        <row r="1268">
          <cell r="B1268">
            <v>540870</v>
          </cell>
          <cell r="C1268" t="str">
            <v>SCOTT RIVER BASIN WATER BALANCE</v>
          </cell>
        </row>
        <row r="1269">
          <cell r="B1269">
            <v>540871</v>
          </cell>
          <cell r="C1269" t="str">
            <v>SRCD-SR WATERSHED PLANNING</v>
          </cell>
        </row>
        <row r="1270">
          <cell r="B1270">
            <v>540872</v>
          </cell>
          <cell r="C1270" t="str">
            <v>ST/SCOTTRIVER STRATEGIC ACTION PLAN</v>
          </cell>
        </row>
        <row r="1271">
          <cell r="B1271">
            <v>540872</v>
          </cell>
          <cell r="C1271" t="str">
            <v>ST/SCOTTRIVER STRATEGIC ACTION PLAN</v>
          </cell>
        </row>
        <row r="1272">
          <cell r="B1272">
            <v>540873</v>
          </cell>
          <cell r="C1272" t="str">
            <v>ETNA ROAD EROSION INVENTORY</v>
          </cell>
        </row>
        <row r="1273">
          <cell r="B1273">
            <v>540874</v>
          </cell>
          <cell r="C1273" t="str">
            <v>SHACKLEFORD/MILL WATER QUALITY IMP</v>
          </cell>
        </row>
        <row r="1274">
          <cell r="B1274">
            <v>540875</v>
          </cell>
          <cell r="C1274" t="str">
            <v>FINLEY RANCH ENHANCEMENT</v>
          </cell>
        </row>
        <row r="1275">
          <cell r="B1275">
            <v>540876</v>
          </cell>
          <cell r="C1275" t="str">
            <v>SUGAR CREEK FLOW ENHANCEMENT</v>
          </cell>
        </row>
        <row r="1276">
          <cell r="B1276">
            <v>540877</v>
          </cell>
          <cell r="C1276" t="str">
            <v>SCOTT RIVER ENHANCEMENT PROJECT</v>
          </cell>
        </row>
        <row r="1277">
          <cell r="B1277">
            <v>540878</v>
          </cell>
          <cell r="C1277" t="str">
            <v>MILL CREEK ROAD EROSION INVENTORY</v>
          </cell>
        </row>
        <row r="1278">
          <cell r="B1278">
            <v>540879</v>
          </cell>
          <cell r="C1278" t="str">
            <v>FISH SCREENS FABRICATION &amp; INSTALLA</v>
          </cell>
        </row>
        <row r="1279">
          <cell r="B1279">
            <v>540880</v>
          </cell>
          <cell r="C1279" t="str">
            <v>SCOTT RIVER LAND OWNER RIPARIAN</v>
          </cell>
        </row>
        <row r="1280">
          <cell r="B1280">
            <v>540881</v>
          </cell>
          <cell r="C1280" t="str">
            <v>SCOTT RIVER RIPARIAN #2</v>
          </cell>
        </row>
        <row r="1281">
          <cell r="B1281">
            <v>540882</v>
          </cell>
          <cell r="C1281" t="str">
            <v>TOZIER</v>
          </cell>
        </row>
        <row r="1282">
          <cell r="B1282">
            <v>540883</v>
          </cell>
          <cell r="C1282" t="str">
            <v>E FORK HABITAT IMPROVEMENT PROJ</v>
          </cell>
        </row>
        <row r="1283">
          <cell r="B1283">
            <v>540885</v>
          </cell>
          <cell r="C1283" t="str">
            <v>STOCK WATER</v>
          </cell>
        </row>
        <row r="1284">
          <cell r="B1284">
            <v>540886</v>
          </cell>
          <cell r="C1284" t="str">
            <v>LOCAL FISH SCREENS</v>
          </cell>
        </row>
        <row r="1285">
          <cell r="B1285">
            <v>540888</v>
          </cell>
          <cell r="C1285" t="str">
            <v>HANSEN FENCING</v>
          </cell>
        </row>
        <row r="1286">
          <cell r="B1286">
            <v>540889</v>
          </cell>
          <cell r="C1286" t="str">
            <v>CRMP</v>
          </cell>
        </row>
        <row r="1287">
          <cell r="B1287">
            <v>540893</v>
          </cell>
          <cell r="C1287" t="str">
            <v>FISH SCREENS</v>
          </cell>
        </row>
        <row r="1288">
          <cell r="B1288">
            <v>540895</v>
          </cell>
          <cell r="C1288" t="str">
            <v>RIPARIAN WOODLAND</v>
          </cell>
        </row>
        <row r="1289">
          <cell r="B1289">
            <v>540896</v>
          </cell>
          <cell r="C1289" t="str">
            <v>BEAVER DAM</v>
          </cell>
        </row>
        <row r="1290">
          <cell r="B1290">
            <v>540899</v>
          </cell>
          <cell r="C1290" t="str">
            <v>TEMPERATURE MONITORING</v>
          </cell>
        </row>
        <row r="1291">
          <cell r="B1291">
            <v>540900</v>
          </cell>
          <cell r="C1291" t="str">
            <v>STATE OTHER-HOMICIDE</v>
          </cell>
        </row>
        <row r="1292">
          <cell r="B1292">
            <v>542100</v>
          </cell>
          <cell r="C1292" t="str">
            <v>PUBLIC ASSISTANCE ADMINISTRATION</v>
          </cell>
        </row>
        <row r="1293">
          <cell r="B1293">
            <v>542100</v>
          </cell>
          <cell r="C1293" t="str">
            <v>FEDERAL ADMINISTRATION</v>
          </cell>
        </row>
        <row r="1294">
          <cell r="B1294">
            <v>542110</v>
          </cell>
          <cell r="C1294" t="str">
            <v>PROGRAMS</v>
          </cell>
        </row>
        <row r="1295">
          <cell r="B1295">
            <v>542110</v>
          </cell>
          <cell r="C1295" t="str">
            <v>FEDERAL ASSISTANCE</v>
          </cell>
        </row>
        <row r="1296">
          <cell r="B1296">
            <v>542200</v>
          </cell>
          <cell r="C1296" t="str">
            <v>HEALTH ADMINISTRATION</v>
          </cell>
        </row>
        <row r="1297">
          <cell r="B1297">
            <v>542345</v>
          </cell>
          <cell r="C1297" t="str">
            <v>SHACKLEFORD CREEK BRIDGE</v>
          </cell>
        </row>
        <row r="1298">
          <cell r="B1298">
            <v>542346</v>
          </cell>
          <cell r="C1298" t="str">
            <v>KLAMATH RIVER BRIDGE (WALKER)</v>
          </cell>
        </row>
        <row r="1299">
          <cell r="B1299">
            <v>542346</v>
          </cell>
          <cell r="C1299" t="str">
            <v>OLD HIGHWAY 99 &amp; EASY ST</v>
          </cell>
        </row>
        <row r="1300">
          <cell r="B1300">
            <v>542358</v>
          </cell>
          <cell r="C1300" t="str">
            <v>SCOTT RIVER BRIDGE (HBRR)</v>
          </cell>
        </row>
        <row r="1301">
          <cell r="B1301">
            <v>542359</v>
          </cell>
          <cell r="C1301" t="str">
            <v>JENNY CREEK BRIDGE</v>
          </cell>
        </row>
        <row r="1302">
          <cell r="B1302">
            <v>542361</v>
          </cell>
          <cell r="C1302" t="str">
            <v>BOGUS CREEK BRIDGE (HBRR)</v>
          </cell>
        </row>
        <row r="1303">
          <cell r="B1303">
            <v>542370</v>
          </cell>
          <cell r="C1303" t="str">
            <v>AGER BESWICK ROAD (SB300)</v>
          </cell>
        </row>
        <row r="1304">
          <cell r="B1304">
            <v>542372</v>
          </cell>
          <cell r="C1304" t="str">
            <v>COTTONWOOD CREEK BRIDGE</v>
          </cell>
        </row>
        <row r="1305">
          <cell r="B1305">
            <v>542373</v>
          </cell>
          <cell r="C1305" t="str">
            <v>A-12 @ BIG SPRINGS ROAD</v>
          </cell>
        </row>
        <row r="1306">
          <cell r="B1306">
            <v>542373</v>
          </cell>
          <cell r="C1306" t="str">
            <v>SHASTA RIVE BRIDGE AT EDGEWOOD RD</v>
          </cell>
        </row>
        <row r="1307">
          <cell r="B1307">
            <v>542374</v>
          </cell>
          <cell r="C1307" t="str">
            <v>SCOTT RIVER ROAD</v>
          </cell>
        </row>
        <row r="1308">
          <cell r="B1308">
            <v>542375</v>
          </cell>
          <cell r="C1308" t="str">
            <v>SALMON RIVER ROAD</v>
          </cell>
        </row>
        <row r="1309">
          <cell r="B1309">
            <v>542376</v>
          </cell>
          <cell r="C1309" t="str">
            <v>INDIAN CREEK ROAD</v>
          </cell>
        </row>
        <row r="1310">
          <cell r="B1310">
            <v>542377</v>
          </cell>
          <cell r="C1310" t="str">
            <v>CECILVILLE ROAD</v>
          </cell>
        </row>
        <row r="1311">
          <cell r="B1311">
            <v>542377</v>
          </cell>
          <cell r="C1311" t="str">
            <v>NORTH OLD STAGE ROAD</v>
          </cell>
        </row>
        <row r="1312">
          <cell r="B1312">
            <v>542378</v>
          </cell>
          <cell r="C1312" t="str">
            <v>A-12 RECONSTRUCTION</v>
          </cell>
        </row>
        <row r="1313">
          <cell r="B1313">
            <v>542379</v>
          </cell>
          <cell r="C1313" t="str">
            <v>SAWYERS BAR RD</v>
          </cell>
        </row>
        <row r="1314">
          <cell r="B1314">
            <v>542380</v>
          </cell>
          <cell r="C1314" t="str">
            <v>GEOGRAPHIC INFORMATION SYSTEM</v>
          </cell>
        </row>
        <row r="1315">
          <cell r="B1315">
            <v>542380</v>
          </cell>
          <cell r="C1315" t="str">
            <v>BRIDGE PREVENTATIVE MAINT PROGRAM</v>
          </cell>
        </row>
        <row r="1316">
          <cell r="B1316">
            <v>542381</v>
          </cell>
          <cell r="C1316" t="str">
            <v>DUNSMUIR AVENUE</v>
          </cell>
        </row>
        <row r="1317">
          <cell r="B1317">
            <v>542381</v>
          </cell>
          <cell r="C1317" t="str">
            <v>HORSE CREEK BRIDGE</v>
          </cell>
        </row>
        <row r="1318">
          <cell r="B1318">
            <v>542382</v>
          </cell>
          <cell r="C1318" t="str">
            <v>YREKA AGER ROAD</v>
          </cell>
        </row>
        <row r="1319">
          <cell r="B1319">
            <v>542382</v>
          </cell>
          <cell r="C1319" t="str">
            <v>STIP PAVEMENT REHABILITATION</v>
          </cell>
        </row>
        <row r="1320">
          <cell r="B1320">
            <v>542383</v>
          </cell>
          <cell r="C1320" t="str">
            <v>BRIDGE RAIL RETROFIT</v>
          </cell>
        </row>
        <row r="1321">
          <cell r="B1321">
            <v>542383</v>
          </cell>
          <cell r="C1321" t="str">
            <v>COPCO ROAD</v>
          </cell>
        </row>
        <row r="1322">
          <cell r="B1322">
            <v>542384</v>
          </cell>
          <cell r="C1322" t="str">
            <v>MERRILL CREEK BRIDGE</v>
          </cell>
        </row>
        <row r="1323">
          <cell r="B1323">
            <v>542385</v>
          </cell>
          <cell r="C1323" t="str">
            <v>HES STENCIL GRANT</v>
          </cell>
        </row>
        <row r="1324">
          <cell r="B1324">
            <v>542386</v>
          </cell>
          <cell r="C1324" t="str">
            <v>MONTAGUE/GRENADA/OBERLIN ROAD</v>
          </cell>
        </row>
        <row r="1325">
          <cell r="B1325">
            <v>542387</v>
          </cell>
          <cell r="C1325" t="str">
            <v>AGER ROAD</v>
          </cell>
        </row>
        <row r="1326">
          <cell r="B1326">
            <v>542388</v>
          </cell>
          <cell r="C1326" t="str">
            <v>ASH CREEK BRIDGE</v>
          </cell>
        </row>
        <row r="1327">
          <cell r="B1327">
            <v>542389</v>
          </cell>
          <cell r="C1327" t="str">
            <v>MCCLOUD ASPHALT PAVING</v>
          </cell>
        </row>
        <row r="1328">
          <cell r="B1328">
            <v>542390</v>
          </cell>
          <cell r="C1328" t="str">
            <v>OLD SHASTA RIVER ROAD @ SH263</v>
          </cell>
        </row>
        <row r="1329">
          <cell r="B1329">
            <v>542391</v>
          </cell>
          <cell r="C1329" t="str">
            <v>KELLY GULCH BRIDGE</v>
          </cell>
        </row>
        <row r="1330">
          <cell r="B1330">
            <v>542400</v>
          </cell>
          <cell r="C1330" t="str">
            <v>DISASTER RELIEF</v>
          </cell>
        </row>
        <row r="1331">
          <cell r="B1331">
            <v>542410</v>
          </cell>
          <cell r="C1331" t="str">
            <v>FEDERAL EMERGENCY MANAGEMENT AGENCY</v>
          </cell>
        </row>
        <row r="1332">
          <cell r="B1332">
            <v>542500</v>
          </cell>
          <cell r="C1332" t="str">
            <v>FOREST RESERVE REVENUE</v>
          </cell>
        </row>
        <row r="1333">
          <cell r="B1333">
            <v>542610</v>
          </cell>
          <cell r="C1333" t="str">
            <v>IN LIEU (PL-5671)</v>
          </cell>
        </row>
        <row r="1334">
          <cell r="B1334">
            <v>542610</v>
          </cell>
          <cell r="C1334" t="str">
            <v>IN LIEU (PL88-567) KLAMATH</v>
          </cell>
        </row>
        <row r="1335">
          <cell r="B1335">
            <v>542620</v>
          </cell>
          <cell r="C1335" t="str">
            <v>IN LIEU (PL-97-258)</v>
          </cell>
        </row>
        <row r="1336">
          <cell r="B1336">
            <v>542630</v>
          </cell>
          <cell r="C1336" t="str">
            <v>OTHER</v>
          </cell>
        </row>
        <row r="1337">
          <cell r="B1337">
            <v>542630</v>
          </cell>
          <cell r="C1337" t="str">
            <v>OTHER IN LIEU TAXES</v>
          </cell>
        </row>
        <row r="1338">
          <cell r="B1338">
            <v>542640</v>
          </cell>
          <cell r="C1338" t="str">
            <v>OPEN SPACE LAND SUBVENTION</v>
          </cell>
        </row>
        <row r="1339">
          <cell r="B1339">
            <v>542640</v>
          </cell>
          <cell r="C1339" t="str">
            <v>OPEN SPACE LAND SUBVENTION</v>
          </cell>
        </row>
        <row r="1340">
          <cell r="B1340">
            <v>542700</v>
          </cell>
          <cell r="C1340" t="str">
            <v>FEDERAL OTHER</v>
          </cell>
        </row>
        <row r="1341">
          <cell r="B1341">
            <v>542701</v>
          </cell>
          <cell r="C1341" t="str">
            <v>INTERIM SETTLEMENT-COST REPORT FED</v>
          </cell>
        </row>
        <row r="1342">
          <cell r="B1342">
            <v>542710</v>
          </cell>
          <cell r="C1342" t="str">
            <v>AMERICAN RECVY &amp; REINVSTMT ACT-ARRA</v>
          </cell>
        </row>
        <row r="1343">
          <cell r="B1343">
            <v>542730</v>
          </cell>
          <cell r="C1343" t="str">
            <v>FEDERAL - FIREFIGHTER GRANT</v>
          </cell>
        </row>
        <row r="1344">
          <cell r="B1344">
            <v>542744</v>
          </cell>
          <cell r="C1344" t="str">
            <v>SISKIYOU RCD SCOTT/MESO HABITAT TYP</v>
          </cell>
        </row>
        <row r="1345">
          <cell r="B1345">
            <v>542745</v>
          </cell>
          <cell r="C1345" t="str">
            <v>SISKIYOU RCD SR MONITORING/GUAGING</v>
          </cell>
        </row>
        <row r="1346">
          <cell r="B1346">
            <v>542749</v>
          </cell>
          <cell r="C1346" t="str">
            <v>SISKIYOU RCD IRRIGATION MANAGEMENT</v>
          </cell>
        </row>
        <row r="1347">
          <cell r="B1347">
            <v>542750</v>
          </cell>
          <cell r="C1347" t="str">
            <v>S FORK ROAD EROSION REDUCTION</v>
          </cell>
        </row>
        <row r="1348">
          <cell r="B1348">
            <v>542753</v>
          </cell>
          <cell r="C1348" t="str">
            <v>FRENCH CREEK FISH SCREENS</v>
          </cell>
        </row>
        <row r="1349">
          <cell r="B1349">
            <v>542754</v>
          </cell>
          <cell r="C1349" t="str">
            <v>S/M ROAD EROSION REDUCTION F/W</v>
          </cell>
        </row>
        <row r="1350">
          <cell r="B1350">
            <v>542759</v>
          </cell>
          <cell r="C1350" t="str">
            <v>SRCD-ETNA HSD WATERSHED EDUCATION P</v>
          </cell>
        </row>
        <row r="1351">
          <cell r="B1351">
            <v>542760</v>
          </cell>
          <cell r="C1351" t="str">
            <v>SRCD-CRMP</v>
          </cell>
        </row>
        <row r="1352">
          <cell r="B1352">
            <v>542760</v>
          </cell>
          <cell r="C1352" t="str">
            <v>SRCD-SCOTT RIVER RIPARIAN #3</v>
          </cell>
        </row>
        <row r="1353">
          <cell r="B1353">
            <v>542762</v>
          </cell>
          <cell r="C1353" t="str">
            <v>SRCD-MOFFETT CR UPLAND GROSS ASMNT</v>
          </cell>
        </row>
        <row r="1354">
          <cell r="B1354">
            <v>542768</v>
          </cell>
          <cell r="C1354" t="str">
            <v>FOR SAKE OF SALMON/CRMP COORDINATOR</v>
          </cell>
        </row>
        <row r="1355">
          <cell r="B1355">
            <v>542772</v>
          </cell>
          <cell r="C1355" t="str">
            <v>SCOTT RIVER STRATEGIC ACTION PLAN</v>
          </cell>
        </row>
        <row r="1356">
          <cell r="B1356">
            <v>542779</v>
          </cell>
          <cell r="C1356" t="str">
            <v>FISH SCREENS FABRICATION &amp; INSTALLA</v>
          </cell>
        </row>
        <row r="1357">
          <cell r="B1357">
            <v>54278</v>
          </cell>
          <cell r="C1357" t="str">
            <v>SCOTKWATER SYSTEMS/KRIS</v>
          </cell>
        </row>
        <row r="1358">
          <cell r="B1358">
            <v>54278</v>
          </cell>
          <cell r="C1358" t="str">
            <v>STOCKWATER SYSTEMS/KRIS</v>
          </cell>
        </row>
        <row r="1359">
          <cell r="B1359">
            <v>542780</v>
          </cell>
          <cell r="C1359" t="str">
            <v>SCOTT RIVER LAND OWNER RIPARIAN</v>
          </cell>
        </row>
        <row r="1360">
          <cell r="B1360">
            <v>542781</v>
          </cell>
          <cell r="C1360" t="str">
            <v>SCOTT RIVER RIPARIAN #2</v>
          </cell>
        </row>
        <row r="1361">
          <cell r="B1361">
            <v>542781</v>
          </cell>
          <cell r="C1361" t="str">
            <v>SCOTT RIVER RIPARIAN #2</v>
          </cell>
        </row>
        <row r="1362">
          <cell r="B1362">
            <v>542781</v>
          </cell>
          <cell r="C1362" t="str">
            <v>SCOTT RIVER RIPARIAN #2</v>
          </cell>
        </row>
        <row r="1363">
          <cell r="B1363">
            <v>542784</v>
          </cell>
          <cell r="C1363" t="str">
            <v>PATTERSON ENHANCEMENT</v>
          </cell>
        </row>
        <row r="1364">
          <cell r="B1364">
            <v>542785</v>
          </cell>
          <cell r="C1364" t="str">
            <v>STOCKWATER SYSTEMS/KRIS</v>
          </cell>
        </row>
        <row r="1365">
          <cell r="B1365">
            <v>542786</v>
          </cell>
          <cell r="C1365" t="str">
            <v>LOCAL FISH SCREENS</v>
          </cell>
        </row>
        <row r="1366">
          <cell r="B1366">
            <v>542789</v>
          </cell>
          <cell r="C1366" t="str">
            <v>CRMP</v>
          </cell>
        </row>
        <row r="1367">
          <cell r="B1367">
            <v>542799</v>
          </cell>
          <cell r="C1367" t="str">
            <v>TEMPERATURE MONITORING</v>
          </cell>
        </row>
        <row r="1368">
          <cell r="B1368">
            <v>545100</v>
          </cell>
          <cell r="C1368" t="str">
            <v>OTHER GOVERNMENTAL AGENCIES</v>
          </cell>
        </row>
        <row r="1369">
          <cell r="B1369">
            <v>550110</v>
          </cell>
          <cell r="C1369" t="str">
            <v>ASSESSMENT AND TAX COLLECTION  FEES</v>
          </cell>
        </row>
        <row r="1370">
          <cell r="B1370">
            <v>550110</v>
          </cell>
          <cell r="C1370" t="str">
            <v>TAX COLLECTION FEES</v>
          </cell>
        </row>
        <row r="1371">
          <cell r="B1371">
            <v>550120</v>
          </cell>
          <cell r="C1371" t="str">
            <v>SPECIAL ASSESSMENTS</v>
          </cell>
        </row>
        <row r="1372">
          <cell r="B1372">
            <v>550130</v>
          </cell>
          <cell r="C1372" t="str">
            <v>PROPERTY TAX ADMINISTRATION FEES</v>
          </cell>
        </row>
        <row r="1373">
          <cell r="B1373">
            <v>550200</v>
          </cell>
          <cell r="C1373" t="str">
            <v>AUDITING &amp; ACCOUNTING FEES</v>
          </cell>
        </row>
        <row r="1374">
          <cell r="B1374">
            <v>550310</v>
          </cell>
          <cell r="C1374" t="str">
            <v>COMMUNICATIONS SERVICES</v>
          </cell>
        </row>
        <row r="1375">
          <cell r="B1375">
            <v>550320</v>
          </cell>
          <cell r="C1375" t="str">
            <v>COMMUNICATIONS SERVICES-SYSTEM 75</v>
          </cell>
        </row>
        <row r="1376">
          <cell r="B1376">
            <v>550330</v>
          </cell>
          <cell r="C1376" t="str">
            <v>COMMUNICATIONS SERVICES-911</v>
          </cell>
        </row>
        <row r="1377">
          <cell r="B1377">
            <v>550400</v>
          </cell>
          <cell r="C1377" t="str">
            <v>ELECTIONS SERVICES</v>
          </cell>
        </row>
        <row r="1378">
          <cell r="B1378">
            <v>550401</v>
          </cell>
          <cell r="C1378" t="str">
            <v>AUTOMOTIVE SERVICES</v>
          </cell>
        </row>
        <row r="1379">
          <cell r="B1379">
            <v>550402</v>
          </cell>
          <cell r="C1379" t="str">
            <v>INFORMATION TECHNOLOGY SERVICES</v>
          </cell>
        </row>
        <row r="1380">
          <cell r="B1380">
            <v>550500</v>
          </cell>
          <cell r="C1380" t="str">
            <v>LEGAL SERVICES</v>
          </cell>
        </row>
        <row r="1381">
          <cell r="B1381">
            <v>550600</v>
          </cell>
          <cell r="C1381" t="str">
            <v>ADMINISTRATION SERVICES</v>
          </cell>
        </row>
        <row r="1382">
          <cell r="B1382">
            <v>550700</v>
          </cell>
          <cell r="C1382" t="str">
            <v>PURCHASING SERVICES</v>
          </cell>
        </row>
        <row r="1383">
          <cell r="B1383">
            <v>550800</v>
          </cell>
          <cell r="C1383" t="str">
            <v>PLANNING AND ENGINEERING SERVICES</v>
          </cell>
        </row>
        <row r="1384">
          <cell r="B1384">
            <v>550900</v>
          </cell>
          <cell r="C1384" t="str">
            <v>AGRICULTURAL SERVICES</v>
          </cell>
        </row>
        <row r="1385">
          <cell r="B1385">
            <v>551000</v>
          </cell>
          <cell r="C1385" t="str">
            <v>CIVIL PROCESS SERVICES</v>
          </cell>
        </row>
        <row r="1386">
          <cell r="B1386">
            <v>551110</v>
          </cell>
          <cell r="C1386" t="str">
            <v>COURT FEES &amp; COSTS</v>
          </cell>
        </row>
        <row r="1387">
          <cell r="B1387">
            <v>551120</v>
          </cell>
          <cell r="C1387" t="str">
            <v>SMALL CLAIMS</v>
          </cell>
        </row>
        <row r="1388">
          <cell r="B1388">
            <v>551130</v>
          </cell>
          <cell r="C1388" t="str">
            <v>SUMMARY JUDGMENTS</v>
          </cell>
        </row>
        <row r="1389">
          <cell r="B1389">
            <v>551140</v>
          </cell>
          <cell r="C1389" t="str">
            <v>BOOKING FEES - SB2557</v>
          </cell>
        </row>
        <row r="1390">
          <cell r="B1390">
            <v>551150</v>
          </cell>
          <cell r="C1390" t="str">
            <v>JURY/WITNESS FEES</v>
          </cell>
        </row>
        <row r="1391">
          <cell r="B1391">
            <v>551160</v>
          </cell>
          <cell r="C1391" t="str">
            <v>CONCILIATION FEES</v>
          </cell>
        </row>
        <row r="1392">
          <cell r="B1392">
            <v>551200</v>
          </cell>
          <cell r="C1392" t="str">
            <v>ESTATE FEES</v>
          </cell>
        </row>
        <row r="1393">
          <cell r="B1393">
            <v>551201</v>
          </cell>
          <cell r="C1393" t="str">
            <v>ESTATE FEES - PUBLIC GUARDIAN</v>
          </cell>
        </row>
        <row r="1394">
          <cell r="B1394">
            <v>551202</v>
          </cell>
          <cell r="C1394" t="str">
            <v>ESTATE FEES - PUBLIC ADMINISTRATOR</v>
          </cell>
        </row>
        <row r="1395">
          <cell r="B1395">
            <v>551210</v>
          </cell>
          <cell r="C1395" t="str">
            <v>STATUTORY BOND FEE</v>
          </cell>
        </row>
        <row r="1396">
          <cell r="B1396">
            <v>551300</v>
          </cell>
          <cell r="C1396" t="str">
            <v>HUMANE SERVICES</v>
          </cell>
        </row>
        <row r="1397">
          <cell r="B1397">
            <v>551400</v>
          </cell>
          <cell r="C1397" t="str">
            <v>LAW ENFORCEMENT SERVICES</v>
          </cell>
        </row>
        <row r="1398">
          <cell r="B1398">
            <v>551500</v>
          </cell>
          <cell r="C1398" t="str">
            <v>RECORDING FEES</v>
          </cell>
        </row>
        <row r="1399">
          <cell r="B1399">
            <v>551501</v>
          </cell>
          <cell r="C1399" t="str">
            <v>RECORDING FEES H&amp;S 103625</v>
          </cell>
        </row>
        <row r="1400">
          <cell r="B1400">
            <v>551510</v>
          </cell>
          <cell r="C1400" t="str">
            <v>RECORDING FEES- COUNTY VRIP</v>
          </cell>
        </row>
        <row r="1401">
          <cell r="B1401">
            <v>551520</v>
          </cell>
          <cell r="C1401" t="str">
            <v>RECORDING FEES- SUPPLEMENTAL</v>
          </cell>
        </row>
        <row r="1402">
          <cell r="B1402">
            <v>551520</v>
          </cell>
          <cell r="C1402" t="str">
            <v>RECORDING FEES- MODERNIZATION</v>
          </cell>
        </row>
        <row r="1403">
          <cell r="B1403">
            <v>551530</v>
          </cell>
          <cell r="C1403" t="str">
            <v>RECORDING FEES- MICROGRAPHICS</v>
          </cell>
        </row>
        <row r="1404">
          <cell r="B1404">
            <v>551540</v>
          </cell>
          <cell r="C1404" t="str">
            <v>RECORDING FEES- REDACTION</v>
          </cell>
        </row>
        <row r="1405">
          <cell r="B1405">
            <v>551550</v>
          </cell>
          <cell r="C1405" t="str">
            <v>CLERK'S FEES</v>
          </cell>
        </row>
        <row r="1406">
          <cell r="B1406">
            <v>551560</v>
          </cell>
          <cell r="C1406" t="str">
            <v>RECORDING FEES - ELCTRNC RECORDING</v>
          </cell>
        </row>
        <row r="1407">
          <cell r="B1407">
            <v>551600</v>
          </cell>
          <cell r="C1407" t="str">
            <v>ROAD &amp; STREET SERVICES</v>
          </cell>
        </row>
        <row r="1408">
          <cell r="B1408">
            <v>551610</v>
          </cell>
          <cell r="C1408" t="str">
            <v>ROAD &amp; STREET SRVCS-SPECIAL PROJECT</v>
          </cell>
        </row>
        <row r="1409">
          <cell r="B1409">
            <v>551650</v>
          </cell>
          <cell r="C1409" t="str">
            <v>PLANNING FEES</v>
          </cell>
        </row>
        <row r="1410">
          <cell r="B1410">
            <v>551710</v>
          </cell>
          <cell r="C1410" t="str">
            <v>HEALTH FEES</v>
          </cell>
        </row>
        <row r="1411">
          <cell r="B1411">
            <v>551720</v>
          </cell>
          <cell r="C1411" t="str">
            <v>UNDERGROUND TANKS</v>
          </cell>
        </row>
        <row r="1412">
          <cell r="B1412">
            <v>551730</v>
          </cell>
          <cell r="C1412" t="str">
            <v>HEALTH SERVICES - EXAMINATIONS</v>
          </cell>
        </row>
        <row r="1413">
          <cell r="B1413">
            <v>551740</v>
          </cell>
          <cell r="C1413" t="str">
            <v>HEALTH SERVICES - HAZARDOUS SPILLS</v>
          </cell>
        </row>
        <row r="1414">
          <cell r="B1414">
            <v>551750</v>
          </cell>
          <cell r="C1414" t="str">
            <v>HEALTH SERVICES - MEDICAL WASTE</v>
          </cell>
        </row>
        <row r="1415">
          <cell r="B1415">
            <v>551760</v>
          </cell>
          <cell r="C1415" t="str">
            <v>HEALTH SERVICES - FAMILY PLANNING</v>
          </cell>
        </row>
        <row r="1416">
          <cell r="B1416">
            <v>551770</v>
          </cell>
          <cell r="C1416" t="str">
            <v>HEALTH SERVICES - SEPTAGE FEES</v>
          </cell>
        </row>
        <row r="1417">
          <cell r="B1417">
            <v>551780</v>
          </cell>
          <cell r="C1417" t="str">
            <v>HEALTH SERVICES - SAFE SERVE FEES</v>
          </cell>
        </row>
        <row r="1418">
          <cell r="B1418">
            <v>551800</v>
          </cell>
          <cell r="C1418" t="str">
            <v>MENTAL HEALTH SERVICES</v>
          </cell>
        </row>
        <row r="1419">
          <cell r="B1419">
            <v>551900</v>
          </cell>
          <cell r="C1419" t="str">
            <v>CALIFORNIA CHILDREN'S SERVICES</v>
          </cell>
        </row>
        <row r="1420">
          <cell r="B1420">
            <v>552000</v>
          </cell>
          <cell r="C1420" t="str">
            <v>INSTITUTIONAL CARE AND SERVICES</v>
          </cell>
        </row>
        <row r="1421">
          <cell r="B1421">
            <v>552110</v>
          </cell>
          <cell r="C1421" t="str">
            <v>SANITATION SERVICES</v>
          </cell>
        </row>
        <row r="1422">
          <cell r="B1422">
            <v>552110</v>
          </cell>
          <cell r="C1422" t="str">
            <v>SANITARY FEES</v>
          </cell>
        </row>
        <row r="1423">
          <cell r="B1423">
            <v>552120</v>
          </cell>
          <cell r="C1423" t="str">
            <v>GATE FEES - BLACK BUTTE  LANDFILL</v>
          </cell>
        </row>
        <row r="1424">
          <cell r="B1424">
            <v>552130</v>
          </cell>
          <cell r="C1424" t="str">
            <v>GATE FEES - HAPPY CAMP  LANDFILL</v>
          </cell>
        </row>
        <row r="1425">
          <cell r="B1425">
            <v>552140</v>
          </cell>
          <cell r="C1425" t="str">
            <v>GATE FEES - TULELAKE  LANDFILL</v>
          </cell>
        </row>
        <row r="1426">
          <cell r="B1426">
            <v>552150</v>
          </cell>
          <cell r="C1426" t="str">
            <v>GATE FEES - YREKA  LANDFILL</v>
          </cell>
        </row>
        <row r="1427">
          <cell r="B1427">
            <v>552160</v>
          </cell>
          <cell r="C1427" t="str">
            <v>GATE FEES - SALMON RIVER LANDFILL</v>
          </cell>
        </row>
        <row r="1428">
          <cell r="B1428">
            <v>552170</v>
          </cell>
          <cell r="C1428" t="str">
            <v>GATE FEES - TENNANT LANDFILL</v>
          </cell>
        </row>
        <row r="1429">
          <cell r="B1429">
            <v>552180</v>
          </cell>
          <cell r="C1429" t="str">
            <v>BLACK BUTTE COMPENSATION FEES</v>
          </cell>
        </row>
        <row r="1430">
          <cell r="B1430">
            <v>552181</v>
          </cell>
          <cell r="C1430" t="str">
            <v>OBERLIN RD COMPENSATION FEES</v>
          </cell>
        </row>
        <row r="1431">
          <cell r="B1431">
            <v>552182</v>
          </cell>
          <cell r="C1431" t="str">
            <v>RECYCLING COMPENSATION FEES</v>
          </cell>
        </row>
        <row r="1432">
          <cell r="B1432">
            <v>552200</v>
          </cell>
          <cell r="C1432" t="str">
            <v>INSTITUTIONAL CARE SERVICES</v>
          </cell>
        </row>
        <row r="1433">
          <cell r="B1433">
            <v>552250</v>
          </cell>
          <cell r="C1433" t="str">
            <v>WATER FEES</v>
          </cell>
        </row>
        <row r="1434">
          <cell r="B1434">
            <v>552251</v>
          </cell>
          <cell r="C1434" t="str">
            <v>WATER LATE FEES</v>
          </cell>
        </row>
        <row r="1435">
          <cell r="B1435">
            <v>552300</v>
          </cell>
          <cell r="C1435" t="str">
            <v>EDUCATIONAL SERVICES</v>
          </cell>
        </row>
        <row r="1436">
          <cell r="B1436">
            <v>552400</v>
          </cell>
          <cell r="C1436" t="str">
            <v>LIBRARY SERVICES</v>
          </cell>
        </row>
        <row r="1437">
          <cell r="B1437">
            <v>552500</v>
          </cell>
          <cell r="C1437" t="str">
            <v>PARK AND RECREATION SERVICES</v>
          </cell>
        </row>
        <row r="1438">
          <cell r="B1438">
            <v>552600</v>
          </cell>
          <cell r="C1438" t="str">
            <v>OTHER SERVICES</v>
          </cell>
        </row>
        <row r="1439">
          <cell r="B1439">
            <v>552910</v>
          </cell>
          <cell r="C1439" t="str">
            <v>COUNTYWIDE COST PLAN</v>
          </cell>
        </row>
        <row r="1440">
          <cell r="B1440">
            <v>560000</v>
          </cell>
          <cell r="C1440" t="str">
            <v>WELFARE REPAYMENTS</v>
          </cell>
        </row>
        <row r="1441">
          <cell r="B1441">
            <v>560100</v>
          </cell>
          <cell r="C1441" t="str">
            <v>OTHER SALES</v>
          </cell>
        </row>
        <row r="1442">
          <cell r="B1442">
            <v>560150</v>
          </cell>
          <cell r="C1442" t="str">
            <v>OTHER SALES - CRUSHING</v>
          </cell>
        </row>
        <row r="1443">
          <cell r="B1443">
            <v>560200</v>
          </cell>
          <cell r="C1443" t="str">
            <v>MISCELLANEOUS OTHER REVENUE</v>
          </cell>
        </row>
        <row r="1444">
          <cell r="B1444">
            <v>560221</v>
          </cell>
          <cell r="C1444" t="str">
            <v>COMPENSATION INSURANCE</v>
          </cell>
        </row>
        <row r="1445">
          <cell r="B1445">
            <v>560222</v>
          </cell>
          <cell r="C1445" t="str">
            <v>JUDGES INSURANCE</v>
          </cell>
        </row>
        <row r="1446">
          <cell r="B1446">
            <v>560223</v>
          </cell>
          <cell r="C1446" t="str">
            <v>PERS REBATE</v>
          </cell>
        </row>
        <row r="1447">
          <cell r="B1447">
            <v>560224</v>
          </cell>
          <cell r="C1447" t="str">
            <v>ARBORETUM</v>
          </cell>
        </row>
        <row r="1448">
          <cell r="B1448">
            <v>560230</v>
          </cell>
          <cell r="C1448" t="str">
            <v>TRUST FUND REVENUE</v>
          </cell>
        </row>
        <row r="1449">
          <cell r="B1449">
            <v>560300</v>
          </cell>
          <cell r="C1449" t="str">
            <v>CONTRIBUTIONS FROM OTHERS</v>
          </cell>
        </row>
        <row r="1450">
          <cell r="B1450">
            <v>570100</v>
          </cell>
          <cell r="C1450" t="str">
            <v>SALE OF FIXED ASSETS</v>
          </cell>
        </row>
        <row r="1451">
          <cell r="B1451">
            <v>570100</v>
          </cell>
          <cell r="C1451" t="str">
            <v>SALE OF CAPITAL ASSETS</v>
          </cell>
        </row>
        <row r="1452">
          <cell r="B1452">
            <v>570200</v>
          </cell>
          <cell r="C1452" t="str">
            <v>LOAN PROCEEDS</v>
          </cell>
        </row>
        <row r="1453">
          <cell r="B1453">
            <v>570210</v>
          </cell>
          <cell r="C1453" t="str">
            <v>LEASE &amp; OTHER FINANCING PROCEEDS</v>
          </cell>
        </row>
        <row r="1454">
          <cell r="B1454">
            <v>595000</v>
          </cell>
          <cell r="C1454" t="str">
            <v>OPERATING TRANSFERS IN</v>
          </cell>
        </row>
        <row r="1455">
          <cell r="B1455">
            <v>595001</v>
          </cell>
          <cell r="C1455" t="str">
            <v>DEBT SERVICE CONTRIBUTION</v>
          </cell>
        </row>
        <row r="1456">
          <cell r="B1456">
            <v>595100</v>
          </cell>
          <cell r="C1456" t="str">
            <v>NON-RECIPROCAL TRANSFER IN</v>
          </cell>
        </row>
        <row r="1457">
          <cell r="B1457">
            <v>610000</v>
          </cell>
          <cell r="C1457" t="str">
            <v>SALARIES AND BENEFITS</v>
          </cell>
        </row>
        <row r="1458">
          <cell r="B1458">
            <v>611000</v>
          </cell>
          <cell r="C1458" t="str">
            <v>SALARIES &amp; BENEFITS</v>
          </cell>
        </row>
        <row r="1459">
          <cell r="B1459">
            <v>611000</v>
          </cell>
          <cell r="C1459" t="str">
            <v>SALARIES &amp; WAGES</v>
          </cell>
        </row>
        <row r="1460">
          <cell r="B1460">
            <v>611000</v>
          </cell>
          <cell r="C1460" t="str">
            <v>SALARIES &amp; WAGES</v>
          </cell>
        </row>
        <row r="1461">
          <cell r="B1461">
            <v>611100</v>
          </cell>
          <cell r="C1461" t="str">
            <v>REGULAR WAGES</v>
          </cell>
        </row>
        <row r="1462">
          <cell r="B1462">
            <v>611110</v>
          </cell>
          <cell r="C1462" t="str">
            <v>REGULAR POSITIONS-COMMISSIONER'S SA</v>
          </cell>
        </row>
        <row r="1463">
          <cell r="B1463">
            <v>611110</v>
          </cell>
          <cell r="C1463" t="str">
            <v>REGULAR POSITIONS-COMMISSIONER'S SA</v>
          </cell>
        </row>
        <row r="1464">
          <cell r="B1464">
            <v>611110</v>
          </cell>
          <cell r="C1464" t="str">
            <v>REGULAR POSITIONS-COMMISSIONER'S SA</v>
          </cell>
        </row>
        <row r="1465">
          <cell r="B1465">
            <v>611120</v>
          </cell>
          <cell r="C1465" t="str">
            <v>REGULAR POSITIONS-OFFICER'S SALARIE</v>
          </cell>
        </row>
        <row r="1466">
          <cell r="B1466">
            <v>611120</v>
          </cell>
          <cell r="C1466" t="str">
            <v>REGULAR POSITIONS-OFFICER'S SALARIE</v>
          </cell>
        </row>
        <row r="1467">
          <cell r="B1467">
            <v>611120</v>
          </cell>
          <cell r="C1467" t="str">
            <v>REGULAR POSITIONS-OFFICER'S SALARIE</v>
          </cell>
        </row>
        <row r="1468">
          <cell r="B1468">
            <v>611130</v>
          </cell>
          <cell r="C1468" t="str">
            <v>REGULAR POSITIONS-BOARD</v>
          </cell>
        </row>
        <row r="1469">
          <cell r="B1469">
            <v>611130</v>
          </cell>
          <cell r="C1469" t="str">
            <v>REGULAR POSITIONS-BOARD</v>
          </cell>
        </row>
        <row r="1470">
          <cell r="B1470">
            <v>611130</v>
          </cell>
          <cell r="C1470" t="str">
            <v>REGULAR POSITIONS-BOARD</v>
          </cell>
        </row>
        <row r="1471">
          <cell r="B1471">
            <v>611130</v>
          </cell>
          <cell r="C1471" t="str">
            <v>REGULAR POSITIONS-BOARD</v>
          </cell>
        </row>
        <row r="1472">
          <cell r="B1472">
            <v>611200</v>
          </cell>
          <cell r="C1472" t="str">
            <v>EXTRA HELP</v>
          </cell>
        </row>
        <row r="1473">
          <cell r="B1473">
            <v>611300</v>
          </cell>
          <cell r="C1473" t="str">
            <v>SHIFT DIFFERENTIAL</v>
          </cell>
        </row>
        <row r="1474">
          <cell r="B1474">
            <v>611400</v>
          </cell>
          <cell r="C1474" t="str">
            <v>HOLIDAY PAY</v>
          </cell>
        </row>
        <row r="1475">
          <cell r="B1475">
            <v>611400</v>
          </cell>
          <cell r="C1475" t="str">
            <v>HOLIDAY PAY</v>
          </cell>
        </row>
        <row r="1476">
          <cell r="B1476">
            <v>611500</v>
          </cell>
          <cell r="C1476" t="str">
            <v>VACATION PAY</v>
          </cell>
        </row>
        <row r="1477">
          <cell r="B1477">
            <v>611500</v>
          </cell>
          <cell r="C1477" t="str">
            <v>VACATION PAY</v>
          </cell>
        </row>
        <row r="1478">
          <cell r="B1478">
            <v>611600</v>
          </cell>
          <cell r="C1478" t="str">
            <v>SICK LEAVE</v>
          </cell>
        </row>
        <row r="1479">
          <cell r="B1479">
            <v>611600</v>
          </cell>
          <cell r="C1479" t="str">
            <v>SICK LEAVE</v>
          </cell>
        </row>
        <row r="1480">
          <cell r="B1480">
            <v>611700</v>
          </cell>
          <cell r="C1480" t="str">
            <v>FAMILY LEAVE</v>
          </cell>
        </row>
        <row r="1481">
          <cell r="B1481">
            <v>611700</v>
          </cell>
          <cell r="C1481" t="str">
            <v>FAMILY LEAVE</v>
          </cell>
        </row>
        <row r="1482">
          <cell r="B1482">
            <v>611900</v>
          </cell>
          <cell r="C1482" t="str">
            <v>UNIFORM ALLOWANCE</v>
          </cell>
        </row>
        <row r="1483">
          <cell r="B1483">
            <v>611900</v>
          </cell>
          <cell r="C1483" t="str">
            <v>UNIFORM ALLOWANCE</v>
          </cell>
        </row>
        <row r="1484">
          <cell r="B1484">
            <v>612000</v>
          </cell>
          <cell r="C1484" t="str">
            <v>OVERTIME</v>
          </cell>
        </row>
        <row r="1485">
          <cell r="B1485">
            <v>612100</v>
          </cell>
          <cell r="C1485" t="str">
            <v>STANDBY</v>
          </cell>
        </row>
        <row r="1486">
          <cell r="B1486">
            <v>621100</v>
          </cell>
          <cell r="C1486" t="str">
            <v>O.A.S.D.I.</v>
          </cell>
        </row>
        <row r="1487">
          <cell r="B1487">
            <v>621200</v>
          </cell>
          <cell r="C1487" t="str">
            <v>PERS</v>
          </cell>
        </row>
        <row r="1488">
          <cell r="B1488">
            <v>621200</v>
          </cell>
          <cell r="C1488" t="str">
            <v>RETIREMENT</v>
          </cell>
        </row>
        <row r="1489">
          <cell r="B1489">
            <v>621300</v>
          </cell>
          <cell r="C1489" t="str">
            <v>PENSION LIABILITY-115 TRUST</v>
          </cell>
        </row>
        <row r="1490">
          <cell r="B1490">
            <v>621400</v>
          </cell>
          <cell r="C1490" t="str">
            <v>OPEB LIABILITY-115 TRUST</v>
          </cell>
        </row>
        <row r="1491">
          <cell r="B1491">
            <v>622100</v>
          </cell>
          <cell r="C1491" t="str">
            <v>HEALTH</v>
          </cell>
        </row>
        <row r="1492">
          <cell r="B1492">
            <v>622100</v>
          </cell>
          <cell r="C1492" t="str">
            <v>OTHER INSURANCE</v>
          </cell>
        </row>
        <row r="1493">
          <cell r="B1493">
            <v>622150</v>
          </cell>
          <cell r="C1493" t="str">
            <v>RETIREE INSURANCE</v>
          </cell>
        </row>
        <row r="1494">
          <cell r="B1494">
            <v>622200</v>
          </cell>
          <cell r="C1494" t="str">
            <v>LTD</v>
          </cell>
        </row>
        <row r="1495">
          <cell r="B1495">
            <v>622200</v>
          </cell>
          <cell r="C1495" t="str">
            <v>UNEMPLOYMENT INSURANCE</v>
          </cell>
        </row>
        <row r="1496">
          <cell r="B1496">
            <v>622300</v>
          </cell>
          <cell r="C1496" t="str">
            <v>LIFE INSURANCE</v>
          </cell>
        </row>
        <row r="1497">
          <cell r="B1497">
            <v>622400</v>
          </cell>
          <cell r="C1497" t="str">
            <v>SHORT TERM DISABILITY</v>
          </cell>
        </row>
        <row r="1498">
          <cell r="B1498">
            <v>622500</v>
          </cell>
          <cell r="C1498" t="str">
            <v>EMPLOYEE'S ASSISTANCE</v>
          </cell>
        </row>
        <row r="1499">
          <cell r="B1499">
            <v>623100</v>
          </cell>
          <cell r="C1499" t="str">
            <v>WORKERS' COMPENSATION</v>
          </cell>
        </row>
        <row r="1500">
          <cell r="B1500">
            <v>624100</v>
          </cell>
          <cell r="C1500" t="str">
            <v>MEDICAL/WELLNESS</v>
          </cell>
        </row>
        <row r="1501">
          <cell r="B1501">
            <v>624110</v>
          </cell>
          <cell r="C1501" t="str">
            <v>EDUCATION ASSISTANCE</v>
          </cell>
        </row>
        <row r="1502">
          <cell r="B1502">
            <v>624120</v>
          </cell>
          <cell r="C1502" t="str">
            <v>OTHER BENEFITS</v>
          </cell>
        </row>
        <row r="1503">
          <cell r="B1503">
            <v>624130</v>
          </cell>
          <cell r="C1503" t="str">
            <v>EARLY RETIREMENT INCENTIVE ACCOUNT</v>
          </cell>
        </row>
        <row r="1504">
          <cell r="B1504">
            <v>700000</v>
          </cell>
          <cell r="C1504" t="str">
            <v>SERVICES AND SUPPLIES</v>
          </cell>
        </row>
        <row r="1505">
          <cell r="B1505">
            <v>710000</v>
          </cell>
          <cell r="C1505" t="str">
            <v>AGRICULTURE</v>
          </cell>
        </row>
        <row r="1506">
          <cell r="B1506">
            <v>711000</v>
          </cell>
          <cell r="C1506" t="str">
            <v>CLOTHING &amp; PERSONAL</v>
          </cell>
        </row>
        <row r="1507">
          <cell r="B1507">
            <v>711010</v>
          </cell>
          <cell r="C1507" t="str">
            <v>CLOTHING &amp; PERSONAL - AUXILIARY</v>
          </cell>
        </row>
        <row r="1508">
          <cell r="B1508">
            <v>712000</v>
          </cell>
          <cell r="C1508" t="str">
            <v>COMMUNICATIONS</v>
          </cell>
        </row>
        <row r="1509">
          <cell r="B1509">
            <v>712001</v>
          </cell>
          <cell r="C1509" t="str">
            <v>COMMUNICATIONS - DIST #1</v>
          </cell>
        </row>
        <row r="1510">
          <cell r="B1510">
            <v>712002</v>
          </cell>
          <cell r="C1510" t="str">
            <v>COMMUNICATIONS - DIST #2</v>
          </cell>
        </row>
        <row r="1511">
          <cell r="B1511">
            <v>712003</v>
          </cell>
          <cell r="C1511" t="str">
            <v>COMMUNICATIONS - DIST #3</v>
          </cell>
        </row>
        <row r="1512">
          <cell r="B1512">
            <v>712004</v>
          </cell>
          <cell r="C1512" t="str">
            <v>COMMUNICATIONS - DIST #4</v>
          </cell>
        </row>
        <row r="1513">
          <cell r="B1513">
            <v>712005</v>
          </cell>
          <cell r="C1513" t="str">
            <v>COMMUNICATIONS - DIST #5</v>
          </cell>
        </row>
        <row r="1514">
          <cell r="B1514">
            <v>712020</v>
          </cell>
          <cell r="C1514" t="str">
            <v>COMMUNICATIONS-STATE</v>
          </cell>
        </row>
        <row r="1515">
          <cell r="B1515">
            <v>712100</v>
          </cell>
          <cell r="C1515" t="str">
            <v>COMMUNICATIONS-SYSTEM 75</v>
          </cell>
        </row>
        <row r="1516">
          <cell r="B1516">
            <v>712200</v>
          </cell>
          <cell r="C1516" t="str">
            <v>COMMUNICATIONS-LIBRARY ERATE CREDIT</v>
          </cell>
        </row>
        <row r="1517">
          <cell r="B1517">
            <v>713000</v>
          </cell>
          <cell r="C1517" t="str">
            <v>FOOD</v>
          </cell>
        </row>
        <row r="1518">
          <cell r="B1518">
            <v>714000</v>
          </cell>
          <cell r="C1518" t="str">
            <v>HOUSEHOLD</v>
          </cell>
        </row>
        <row r="1519">
          <cell r="B1519">
            <v>714070</v>
          </cell>
          <cell r="C1519" t="str">
            <v>HOUSEHOLD EXPENSE</v>
          </cell>
        </row>
        <row r="1520">
          <cell r="B1520">
            <v>715000</v>
          </cell>
          <cell r="C1520" t="str">
            <v>INSURANCE</v>
          </cell>
        </row>
        <row r="1521">
          <cell r="B1521">
            <v>715020</v>
          </cell>
          <cell r="C1521" t="str">
            <v>INSURANCE-STATE</v>
          </cell>
        </row>
        <row r="1522">
          <cell r="B1522">
            <v>715100</v>
          </cell>
          <cell r="C1522" t="str">
            <v>SELF-INSURANCE</v>
          </cell>
        </row>
        <row r="1523">
          <cell r="B1523">
            <v>715110</v>
          </cell>
          <cell r="C1523" t="str">
            <v>SURETY BOND</v>
          </cell>
        </row>
        <row r="1524">
          <cell r="B1524">
            <v>715120</v>
          </cell>
          <cell r="C1524" t="str">
            <v>FIRE &amp; BURGLARY</v>
          </cell>
        </row>
        <row r="1525">
          <cell r="B1525">
            <v>715200</v>
          </cell>
          <cell r="C1525" t="str">
            <v>LIABILITY INSURANCE</v>
          </cell>
        </row>
        <row r="1526">
          <cell r="B1526">
            <v>716000</v>
          </cell>
          <cell r="C1526" t="str">
            <v>JURY &amp; WITNESS EXPENSE</v>
          </cell>
        </row>
        <row r="1527">
          <cell r="B1527">
            <v>716070</v>
          </cell>
          <cell r="C1527" t="str">
            <v>JURY &amp; WITNESS EXPENSE-HOMICIDE</v>
          </cell>
        </row>
        <row r="1528">
          <cell r="B1528">
            <v>717000</v>
          </cell>
          <cell r="C1528" t="str">
            <v>MAINTENANCE OF EQUIPMENT</v>
          </cell>
        </row>
        <row r="1529">
          <cell r="B1529">
            <v>717010</v>
          </cell>
          <cell r="C1529" t="str">
            <v>MAINTENANCE OF EQUIPMENT-SYS 75</v>
          </cell>
        </row>
        <row r="1530">
          <cell r="B1530">
            <v>717020</v>
          </cell>
          <cell r="C1530" t="str">
            <v>MAINTENANCE OF EQUIPMENT-VEHICLES</v>
          </cell>
        </row>
        <row r="1531">
          <cell r="B1531">
            <v>717030</v>
          </cell>
          <cell r="C1531" t="str">
            <v>MAINTENANCE OF EQUIPMENT-SACCS</v>
          </cell>
        </row>
        <row r="1532">
          <cell r="B1532">
            <v>717100</v>
          </cell>
          <cell r="C1532" t="str">
            <v>MAINTENANCE OF OFFICE EQUIPMENT</v>
          </cell>
        </row>
        <row r="1533">
          <cell r="B1533">
            <v>717200</v>
          </cell>
          <cell r="C1533" t="str">
            <v>MAINTENANCE OF EQUIPMENT-RADIOS</v>
          </cell>
        </row>
        <row r="1534">
          <cell r="B1534">
            <v>717300</v>
          </cell>
          <cell r="C1534" t="str">
            <v>MAINTENANCE &amp; REPAIR TELEPHONES</v>
          </cell>
        </row>
        <row r="1535">
          <cell r="B1535">
            <v>717400</v>
          </cell>
          <cell r="C1535" t="str">
            <v>MAINTENANCE OF EQUIPMENT-OTHER</v>
          </cell>
        </row>
        <row r="1536">
          <cell r="B1536">
            <v>717500</v>
          </cell>
          <cell r="C1536" t="str">
            <v>MAINTENANCE OF EQUIPMENT</v>
          </cell>
        </row>
        <row r="1537">
          <cell r="B1537">
            <v>717500</v>
          </cell>
          <cell r="C1537" t="str">
            <v>MAINT OF EQUIPMENT - AUTO SERVICE</v>
          </cell>
        </row>
        <row r="1538">
          <cell r="B1538">
            <v>718000</v>
          </cell>
          <cell r="C1538" t="str">
            <v>MAINTENANCE-BUILDING &amp; IMPROVEMENTS</v>
          </cell>
        </row>
        <row r="1539">
          <cell r="B1539">
            <v>718020</v>
          </cell>
          <cell r="C1539" t="str">
            <v>MAINTENANCE-BUILDING &amp; IMPR-STATE</v>
          </cell>
        </row>
        <row r="1540">
          <cell r="B1540">
            <v>718070</v>
          </cell>
          <cell r="C1540" t="str">
            <v>MAINTENANCE-BUILDING &amp; IMPR-HOMICID</v>
          </cell>
        </row>
        <row r="1541">
          <cell r="B1541">
            <v>718100</v>
          </cell>
          <cell r="C1541" t="str">
            <v>MAINTENANCE-BUILDING &amp; IMPR-REMODEL</v>
          </cell>
        </row>
        <row r="1542">
          <cell r="B1542">
            <v>718101</v>
          </cell>
          <cell r="C1542" t="str">
            <v>MAINT-BLDG/IMPR - JUV HALL HVAC</v>
          </cell>
        </row>
        <row r="1543">
          <cell r="B1543">
            <v>719000</v>
          </cell>
          <cell r="C1543" t="str">
            <v>MEDICAL, DENTAL &amp; LAB SUPPLIES</v>
          </cell>
        </row>
        <row r="1544">
          <cell r="B1544">
            <v>720000</v>
          </cell>
          <cell r="C1544" t="str">
            <v>MEMBERSHIPS</v>
          </cell>
        </row>
        <row r="1545">
          <cell r="B1545">
            <v>721000</v>
          </cell>
          <cell r="C1545" t="str">
            <v>MISCELLANEOUS EXPENSE</v>
          </cell>
        </row>
        <row r="1546">
          <cell r="B1546">
            <v>721020</v>
          </cell>
          <cell r="C1546" t="str">
            <v>MISCELLANEOUS EXPENSE-STATE</v>
          </cell>
        </row>
        <row r="1547">
          <cell r="B1547">
            <v>722000</v>
          </cell>
          <cell r="C1547" t="str">
            <v>OFFICE SUPPLIES</v>
          </cell>
        </row>
        <row r="1548">
          <cell r="B1548">
            <v>722070</v>
          </cell>
          <cell r="C1548" t="str">
            <v>OFFICE SUPPLIES-HOMICIDE</v>
          </cell>
        </row>
        <row r="1549">
          <cell r="B1549">
            <v>722100</v>
          </cell>
          <cell r="C1549" t="str">
            <v>MICROFILMING</v>
          </cell>
        </row>
        <row r="1550">
          <cell r="B1550">
            <v>723000</v>
          </cell>
          <cell r="C1550" t="str">
            <v>PROFESSIONAL &amp; SPECIALIZED SERVICES</v>
          </cell>
        </row>
        <row r="1551">
          <cell r="B1551">
            <v>723010</v>
          </cell>
          <cell r="C1551" t="str">
            <v>PROF &amp; SPEC SVCS-SUBSTANCE ABUSE</v>
          </cell>
        </row>
        <row r="1552">
          <cell r="B1552">
            <v>723015</v>
          </cell>
          <cell r="C1552" t="str">
            <v>PROF &amp; SPEC SVCS- FFS PROVIDERS</v>
          </cell>
        </row>
        <row r="1553">
          <cell r="B1553">
            <v>723016</v>
          </cell>
          <cell r="C1553" t="str">
            <v>PROF &amp; SPEC SVCS- ORG PROVIDERS</v>
          </cell>
        </row>
        <row r="1554">
          <cell r="B1554">
            <v>723020</v>
          </cell>
          <cell r="C1554" t="str">
            <v>PROF &amp; SPEC SVCS-STATE</v>
          </cell>
        </row>
        <row r="1555">
          <cell r="B1555">
            <v>723030</v>
          </cell>
          <cell r="C1555" t="str">
            <v>PROF &amp; SPEC SVCS-HEALTH</v>
          </cell>
        </row>
        <row r="1556">
          <cell r="B1556">
            <v>72304</v>
          </cell>
          <cell r="C1556" t="str">
            <v>COURT APPOINTED COUNSEL</v>
          </cell>
        </row>
        <row r="1557">
          <cell r="B1557">
            <v>72304</v>
          </cell>
          <cell r="C1557" t="str">
            <v>COURT APPOINTED COUNSEL</v>
          </cell>
        </row>
        <row r="1558">
          <cell r="B1558">
            <v>723040</v>
          </cell>
          <cell r="C1558" t="str">
            <v>COURT REPORTER - PER DIEM</v>
          </cell>
        </row>
        <row r="1559">
          <cell r="B1559">
            <v>723041</v>
          </cell>
          <cell r="C1559" t="str">
            <v>COURT REPORTER - TRANSCRIPTS</v>
          </cell>
        </row>
        <row r="1560">
          <cell r="B1560">
            <v>723042</v>
          </cell>
          <cell r="C1560" t="str">
            <v>INTERPRETERS</v>
          </cell>
        </row>
        <row r="1561">
          <cell r="B1561">
            <v>723043</v>
          </cell>
          <cell r="C1561" t="str">
            <v>COURT APPOINTED COUNSEL</v>
          </cell>
        </row>
        <row r="1562">
          <cell r="B1562">
            <v>723044</v>
          </cell>
          <cell r="C1562" t="str">
            <v>INVESTIGATORS - CONFLICT COUNSEL</v>
          </cell>
        </row>
        <row r="1563">
          <cell r="B1563">
            <v>723050</v>
          </cell>
          <cell r="C1563" t="str">
            <v>PROF &amp; SPEC SVCS-CREDIT REPORTS</v>
          </cell>
        </row>
        <row r="1564">
          <cell r="B1564">
            <v>723060</v>
          </cell>
          <cell r="C1564" t="str">
            <v>PROF &amp; SPEC-UNDERGROUND TANK CLEANU</v>
          </cell>
        </row>
        <row r="1565">
          <cell r="B1565">
            <v>723070</v>
          </cell>
          <cell r="C1565" t="str">
            <v>PROF &amp; SPEC SVCS-HOMICIDE</v>
          </cell>
        </row>
        <row r="1566">
          <cell r="B1566">
            <v>723080</v>
          </cell>
          <cell r="C1566" t="str">
            <v>PROF &amp; SPEC SVCS-CHILD ABUSE PREV</v>
          </cell>
        </row>
        <row r="1567">
          <cell r="B1567">
            <v>723090</v>
          </cell>
          <cell r="C1567" t="str">
            <v>PROF &amp; SPEC SVCS-DA/WELFARE</v>
          </cell>
        </row>
        <row r="1568">
          <cell r="B1568">
            <v>723100</v>
          </cell>
          <cell r="C1568" t="str">
            <v>ADMINISTRATION</v>
          </cell>
        </row>
        <row r="1569">
          <cell r="B1569">
            <v>723110</v>
          </cell>
          <cell r="C1569" t="str">
            <v>PROF &amp; SPEC SVCS - NORTHBROOK</v>
          </cell>
        </row>
        <row r="1570">
          <cell r="B1570">
            <v>723120</v>
          </cell>
          <cell r="C1570" t="str">
            <v>ADMINISTRATION-STATE</v>
          </cell>
        </row>
        <row r="1571">
          <cell r="B1571">
            <v>723120</v>
          </cell>
          <cell r="C1571" t="str">
            <v>ADMINISTRATION-GRANT</v>
          </cell>
        </row>
        <row r="1572">
          <cell r="B1572">
            <v>723130</v>
          </cell>
          <cell r="C1572" t="str">
            <v>PROF &amp; SPEC SVCS-DOMESTIC VIOLENCE</v>
          </cell>
        </row>
        <row r="1573">
          <cell r="B1573">
            <v>723140</v>
          </cell>
          <cell r="C1573" t="str">
            <v>PROF &amp; SPEC SVCS-TRAINING</v>
          </cell>
        </row>
        <row r="1574">
          <cell r="B1574">
            <v>723150</v>
          </cell>
          <cell r="C1574" t="str">
            <v>PROF &amp; SPEC SVCS-LEGAL SERVICES</v>
          </cell>
        </row>
        <row r="1575">
          <cell r="B1575">
            <v>723160</v>
          </cell>
          <cell r="C1575" t="str">
            <v>PROF &amp; SPEC SVCS-CANTARA GRANT</v>
          </cell>
        </row>
        <row r="1576">
          <cell r="B1576">
            <v>723160</v>
          </cell>
          <cell r="C1576" t="str">
            <v>PROF &amp; SPEC SVCS-GRANTS</v>
          </cell>
        </row>
        <row r="1577">
          <cell r="B1577">
            <v>723160</v>
          </cell>
          <cell r="C1577" t="str">
            <v>COST SHARE/IN KIND MATCH - REVERSE!</v>
          </cell>
        </row>
        <row r="1578">
          <cell r="B1578">
            <v>723200</v>
          </cell>
          <cell r="C1578" t="str">
            <v>DATA PROCESSING</v>
          </cell>
        </row>
        <row r="1579">
          <cell r="B1579">
            <v>723210</v>
          </cell>
          <cell r="C1579" t="str">
            <v>SCT CONTRACT</v>
          </cell>
        </row>
        <row r="1580">
          <cell r="B1580">
            <v>723210</v>
          </cell>
          <cell r="C1580" t="str">
            <v>ACS CONTRACT</v>
          </cell>
        </row>
        <row r="1581">
          <cell r="B1581">
            <v>723210</v>
          </cell>
          <cell r="C1581" t="str">
            <v>XEROX CONTRACT</v>
          </cell>
        </row>
        <row r="1582">
          <cell r="B1582">
            <v>723210</v>
          </cell>
          <cell r="C1582" t="str">
            <v>IT CONTRACT</v>
          </cell>
        </row>
        <row r="1583">
          <cell r="B1583">
            <v>723250</v>
          </cell>
          <cell r="C1583" t="str">
            <v>PROF &amp; SPEC SERVICES-IGFS</v>
          </cell>
        </row>
        <row r="1584">
          <cell r="B1584">
            <v>723250</v>
          </cell>
          <cell r="C1584" t="str">
            <v>PROF &amp; SPEC SERVICES-TECHNOLOGY</v>
          </cell>
        </row>
        <row r="1585">
          <cell r="B1585">
            <v>723260</v>
          </cell>
          <cell r="C1585" t="str">
            <v>LAKE SISKIYOU TRAILS</v>
          </cell>
        </row>
        <row r="1586">
          <cell r="B1586">
            <v>723261</v>
          </cell>
          <cell r="C1586" t="str">
            <v>LANDFILL CLOSURE-TULELAKE</v>
          </cell>
        </row>
        <row r="1587">
          <cell r="B1587">
            <v>723262</v>
          </cell>
          <cell r="C1587" t="str">
            <v>LANDFILL CLOSURE-MCCLOUD</v>
          </cell>
        </row>
        <row r="1588">
          <cell r="B1588">
            <v>723263</v>
          </cell>
          <cell r="C1588" t="str">
            <v>LANDFILL CLOSURE-BLACK BUTTE</v>
          </cell>
        </row>
        <row r="1589">
          <cell r="B1589">
            <v>723264</v>
          </cell>
          <cell r="C1589" t="str">
            <v>TRANSFER STATION - BLACK BUTTE</v>
          </cell>
        </row>
        <row r="1590">
          <cell r="B1590">
            <v>723265</v>
          </cell>
          <cell r="C1590" t="str">
            <v>LANDFILL CLOSURE - YREKA</v>
          </cell>
        </row>
        <row r="1591">
          <cell r="B1591">
            <v>723266</v>
          </cell>
          <cell r="C1591" t="str">
            <v>TRANSFER STATION - YREKA</v>
          </cell>
        </row>
        <row r="1592">
          <cell r="B1592">
            <v>723300</v>
          </cell>
          <cell r="C1592" t="str">
            <v>TEST PURCHASES</v>
          </cell>
        </row>
        <row r="1593">
          <cell r="B1593">
            <v>723445</v>
          </cell>
          <cell r="C1593" t="str">
            <v>SHACKLEFORD CREEK BRIDGE</v>
          </cell>
        </row>
        <row r="1594">
          <cell r="B1594">
            <v>723446</v>
          </cell>
          <cell r="C1594" t="str">
            <v>KLAMATH RIVER BRIDGE (WALKER)</v>
          </cell>
        </row>
        <row r="1595">
          <cell r="B1595">
            <v>723446</v>
          </cell>
          <cell r="C1595" t="str">
            <v>OLD HIGHWAY 99 &amp; EASY ST</v>
          </cell>
        </row>
        <row r="1596">
          <cell r="B1596">
            <v>723453</v>
          </cell>
          <cell r="C1596" t="str">
            <v>BOX CANYON BRIDGE (HES/HBRR)</v>
          </cell>
        </row>
        <row r="1597">
          <cell r="B1597">
            <v>723458</v>
          </cell>
          <cell r="C1597" t="str">
            <v>SCOTT RIVER BRIDGE (ELLER LANE)</v>
          </cell>
        </row>
        <row r="1598">
          <cell r="B1598">
            <v>723459</v>
          </cell>
          <cell r="C1598" t="str">
            <v>JENNY CREEK BRIDGE</v>
          </cell>
        </row>
        <row r="1599">
          <cell r="B1599">
            <v>723461</v>
          </cell>
          <cell r="C1599" t="str">
            <v>BOGUS CREEK BRIDGE</v>
          </cell>
        </row>
        <row r="1600">
          <cell r="B1600">
            <v>723465</v>
          </cell>
          <cell r="C1600" t="str">
            <v>W A BARR &amp; REAM AVE (FEMA/OES)</v>
          </cell>
        </row>
        <row r="1601">
          <cell r="B1601">
            <v>723466</v>
          </cell>
          <cell r="C1601" t="str">
            <v>NO &amp; SO OLD STAGE RD (FEMA/OES)</v>
          </cell>
        </row>
        <row r="1602">
          <cell r="B1602">
            <v>723467</v>
          </cell>
          <cell r="C1602" t="str">
            <v>HATCHERY LANE &amp; ABRAMS LAKE RD</v>
          </cell>
        </row>
        <row r="1603">
          <cell r="B1603">
            <v>723468</v>
          </cell>
          <cell r="C1603" t="str">
            <v>GAZELLE CALLAHAN ROAD</v>
          </cell>
        </row>
        <row r="1604">
          <cell r="B1604">
            <v>723470</v>
          </cell>
          <cell r="C1604" t="str">
            <v>AGER-BESWICK ROAD</v>
          </cell>
        </row>
        <row r="1605">
          <cell r="B1605">
            <v>723472</v>
          </cell>
          <cell r="C1605" t="str">
            <v>COTTONWOOD CREEK BRIDGE</v>
          </cell>
        </row>
        <row r="1606">
          <cell r="B1606">
            <v>723473</v>
          </cell>
          <cell r="C1606" t="str">
            <v>A-12 AT BIG SPRINGS ROAD</v>
          </cell>
        </row>
        <row r="1607">
          <cell r="B1607">
            <v>723473</v>
          </cell>
          <cell r="C1607" t="str">
            <v>SHASTA RIVER BRIDGE AT EDGEWOOD RD</v>
          </cell>
        </row>
        <row r="1608">
          <cell r="B1608">
            <v>723474</v>
          </cell>
          <cell r="C1608" t="str">
            <v>SCOTT RIVER ROAD</v>
          </cell>
        </row>
        <row r="1609">
          <cell r="B1609">
            <v>723475</v>
          </cell>
          <cell r="C1609" t="str">
            <v>SALMON RIVER ROAD</v>
          </cell>
        </row>
        <row r="1610">
          <cell r="B1610">
            <v>723476</v>
          </cell>
          <cell r="C1610" t="str">
            <v>INDIAN CREEK ROAD</v>
          </cell>
        </row>
        <row r="1611">
          <cell r="B1611">
            <v>723477</v>
          </cell>
          <cell r="C1611" t="str">
            <v>CECILVILLE ROAD</v>
          </cell>
        </row>
        <row r="1612">
          <cell r="B1612">
            <v>723477</v>
          </cell>
          <cell r="C1612" t="str">
            <v>NORTH OLD STAGE ROAD</v>
          </cell>
        </row>
        <row r="1613">
          <cell r="B1613">
            <v>723478</v>
          </cell>
          <cell r="C1613" t="str">
            <v>A-12 RECONSTRUCTION</v>
          </cell>
        </row>
        <row r="1614">
          <cell r="B1614">
            <v>723479</v>
          </cell>
          <cell r="C1614" t="str">
            <v>SAWYERS BAR RD</v>
          </cell>
        </row>
        <row r="1615">
          <cell r="B1615">
            <v>723480</v>
          </cell>
          <cell r="C1615" t="str">
            <v>GEOGRAPHIC INFORMATION SYSTEM</v>
          </cell>
        </row>
        <row r="1616">
          <cell r="B1616">
            <v>723480</v>
          </cell>
          <cell r="C1616" t="str">
            <v>BRIDGE PREVENTATIVE MAINT PROGRAM</v>
          </cell>
        </row>
        <row r="1617">
          <cell r="B1617">
            <v>723481</v>
          </cell>
          <cell r="C1617" t="str">
            <v>DUNSMUIR AVENUE</v>
          </cell>
        </row>
        <row r="1618">
          <cell r="B1618">
            <v>723481</v>
          </cell>
          <cell r="C1618" t="str">
            <v>HORSE CREEK BRIDGE</v>
          </cell>
        </row>
        <row r="1619">
          <cell r="B1619">
            <v>723482</v>
          </cell>
          <cell r="C1619" t="str">
            <v>YREKA AGER ROAD</v>
          </cell>
        </row>
        <row r="1620">
          <cell r="B1620">
            <v>723482</v>
          </cell>
          <cell r="C1620" t="str">
            <v>STIP PAVEMENT REHABILITATION</v>
          </cell>
        </row>
        <row r="1621">
          <cell r="B1621">
            <v>723483</v>
          </cell>
          <cell r="C1621" t="str">
            <v>BRIDGE RAIL RETROFIT</v>
          </cell>
        </row>
        <row r="1622">
          <cell r="B1622">
            <v>723483</v>
          </cell>
          <cell r="C1622" t="str">
            <v>COPCO ROAD</v>
          </cell>
        </row>
        <row r="1623">
          <cell r="B1623">
            <v>723484</v>
          </cell>
          <cell r="C1623" t="str">
            <v>MERRILL CREEK BRIDGE</v>
          </cell>
        </row>
        <row r="1624">
          <cell r="B1624">
            <v>723485</v>
          </cell>
          <cell r="C1624" t="str">
            <v>HES STENCIL GRANT</v>
          </cell>
        </row>
        <row r="1625">
          <cell r="B1625">
            <v>723486</v>
          </cell>
          <cell r="C1625" t="str">
            <v>MONTAGUE/GRENADA-OBERLIN ROAD</v>
          </cell>
        </row>
        <row r="1626">
          <cell r="B1626">
            <v>723487</v>
          </cell>
          <cell r="C1626" t="str">
            <v>AGER ROAD</v>
          </cell>
        </row>
        <row r="1627">
          <cell r="B1627">
            <v>723488</v>
          </cell>
          <cell r="C1627" t="str">
            <v>ASH CREEK ROAD</v>
          </cell>
        </row>
        <row r="1628">
          <cell r="B1628">
            <v>723488</v>
          </cell>
          <cell r="C1628" t="str">
            <v>ASH CREEK BRIDGE</v>
          </cell>
        </row>
        <row r="1629">
          <cell r="B1629">
            <v>723489</v>
          </cell>
          <cell r="C1629" t="str">
            <v>MCCLOUD ASPHALT PAVING</v>
          </cell>
        </row>
        <row r="1630">
          <cell r="B1630">
            <v>723490</v>
          </cell>
          <cell r="C1630" t="str">
            <v>OLD SHASTA RIVER RD @SH263</v>
          </cell>
        </row>
        <row r="1631">
          <cell r="B1631">
            <v>723491</v>
          </cell>
          <cell r="C1631" t="str">
            <v>KELLY GULCH BRIDGE</v>
          </cell>
        </row>
        <row r="1632">
          <cell r="B1632">
            <v>723500</v>
          </cell>
          <cell r="C1632" t="str">
            <v>GREAT NORTHERN ADMINISTRATION</v>
          </cell>
        </row>
        <row r="1633">
          <cell r="B1633">
            <v>723500</v>
          </cell>
          <cell r="C1633" t="str">
            <v>CDBG CONTRACT - ADMINISTRATION</v>
          </cell>
        </row>
        <row r="1634">
          <cell r="B1634">
            <v>723505</v>
          </cell>
          <cell r="C1634" t="str">
            <v>SCEDC ADMINISTRATION</v>
          </cell>
        </row>
        <row r="1635">
          <cell r="B1635">
            <v>723510</v>
          </cell>
          <cell r="C1635" t="str">
            <v>SISKIYOU COUNTY ADMINISTRATION/STBG</v>
          </cell>
        </row>
        <row r="1636">
          <cell r="B1636">
            <v>723511</v>
          </cell>
          <cell r="C1636" t="str">
            <v>ADMINISTRATION - PUBLIC FACILITIES</v>
          </cell>
        </row>
        <row r="1637">
          <cell r="B1637">
            <v>723515</v>
          </cell>
          <cell r="C1637" t="str">
            <v>AUDIT</v>
          </cell>
        </row>
        <row r="1638">
          <cell r="B1638">
            <v>723520</v>
          </cell>
          <cell r="C1638" t="str">
            <v>MCCLOUD COMMUNITY SERVICE DISTRICT</v>
          </cell>
        </row>
        <row r="1639">
          <cell r="B1639">
            <v>723520</v>
          </cell>
          <cell r="C1639" t="str">
            <v>PLANNING - GENERAL (20G)</v>
          </cell>
        </row>
        <row r="1640">
          <cell r="B1640">
            <v>723521</v>
          </cell>
          <cell r="C1640" t="str">
            <v>HOUSING REHABILITATION</v>
          </cell>
        </row>
        <row r="1641">
          <cell r="B1641">
            <v>723522</v>
          </cell>
          <cell r="C1641" t="str">
            <v>HORNBROOK/GRENADA/CALLAHAN-WATER</v>
          </cell>
        </row>
        <row r="1642">
          <cell r="B1642">
            <v>723522</v>
          </cell>
          <cell r="C1642" t="str">
            <v>PLANNING-ECONOMIC DEVELOPMENT (20E)</v>
          </cell>
        </row>
        <row r="1643">
          <cell r="B1643">
            <v>723523</v>
          </cell>
          <cell r="C1643" t="str">
            <v>PUBLIC SERVICES (05E)</v>
          </cell>
        </row>
        <row r="1644">
          <cell r="B1644">
            <v>723523</v>
          </cell>
          <cell r="C1644" t="str">
            <v>PUBLIC WORKS</v>
          </cell>
        </row>
        <row r="1645">
          <cell r="B1645">
            <v>723524</v>
          </cell>
          <cell r="C1645" t="str">
            <v>INFRASTRUCTURE (03K)</v>
          </cell>
        </row>
        <row r="1646">
          <cell r="B1646">
            <v>723525</v>
          </cell>
          <cell r="C1646" t="str">
            <v>HOUSING/LOANS</v>
          </cell>
        </row>
        <row r="1647">
          <cell r="B1647">
            <v>723525</v>
          </cell>
          <cell r="C1647" t="str">
            <v>HOUSING/BUSINESS LOANS</v>
          </cell>
        </row>
        <row r="1648">
          <cell r="B1648">
            <v>723526</v>
          </cell>
          <cell r="C1648" t="str">
            <v>HOUSING LOANS - RELOCATION COSTS</v>
          </cell>
        </row>
        <row r="1649">
          <cell r="B1649">
            <v>723527</v>
          </cell>
          <cell r="C1649" t="str">
            <v>PUBLIC FACILITIES</v>
          </cell>
        </row>
        <row r="1650">
          <cell r="B1650">
            <v>723528</v>
          </cell>
          <cell r="C1650" t="str">
            <v>SET ASIDE PUBLIC SERVICES</v>
          </cell>
        </row>
        <row r="1651">
          <cell r="B1651">
            <v>723530</v>
          </cell>
          <cell r="C1651" t="str">
            <v>ACT/DEL -  HOUSING REHAB (14H)</v>
          </cell>
        </row>
        <row r="1652">
          <cell r="B1652">
            <v>723535</v>
          </cell>
          <cell r="C1652" t="str">
            <v>ACT/DEL -  PUBLIC SERVICES (05E)</v>
          </cell>
        </row>
        <row r="1653">
          <cell r="B1653">
            <v>723540</v>
          </cell>
          <cell r="C1653" t="str">
            <v>IMPLEMENTATION/DELIVERY JEDI</v>
          </cell>
        </row>
        <row r="1654">
          <cell r="B1654">
            <v>723540</v>
          </cell>
          <cell r="C1654" t="str">
            <v>ACT/DEL - PUBLIC WORKS (03JD)</v>
          </cell>
        </row>
        <row r="1655">
          <cell r="B1655">
            <v>723541</v>
          </cell>
          <cell r="C1655" t="str">
            <v>ACT/DEL - PUBLIC FACILITIES</v>
          </cell>
        </row>
        <row r="1656">
          <cell r="B1656">
            <v>723545</v>
          </cell>
          <cell r="C1656" t="str">
            <v>IMPLEMENTATION/DELIVERY - KCDC</v>
          </cell>
        </row>
        <row r="1657">
          <cell r="B1657">
            <v>723555</v>
          </cell>
          <cell r="C1657" t="str">
            <v>MICROENTERPRISE ACTIVITY</v>
          </cell>
        </row>
        <row r="1658">
          <cell r="B1658">
            <v>723565</v>
          </cell>
          <cell r="C1658" t="str">
            <v>10% SET ASIDE ACTIVITY CDBG</v>
          </cell>
        </row>
        <row r="1659">
          <cell r="B1659">
            <v>724000</v>
          </cell>
          <cell r="C1659" t="str">
            <v>PUBLICATIONS &amp; LEGAL NOTICES</v>
          </cell>
        </row>
        <row r="1660">
          <cell r="B1660">
            <v>725000</v>
          </cell>
          <cell r="C1660" t="str">
            <v>RENTS &amp; LEASES - EQUIPMENT</v>
          </cell>
        </row>
        <row r="1661">
          <cell r="B1661">
            <v>726000</v>
          </cell>
          <cell r="C1661" t="str">
            <v>RENTS &amp; LEASES - BUILDINGS &amp; IMPROV</v>
          </cell>
        </row>
        <row r="1662">
          <cell r="B1662">
            <v>726020</v>
          </cell>
          <cell r="C1662" t="str">
            <v>RENTS &amp; LEASES - BLDGS &amp; IMPR-STATE</v>
          </cell>
        </row>
        <row r="1663">
          <cell r="B1663">
            <v>727000</v>
          </cell>
          <cell r="C1663" t="str">
            <v>SMALL TOOLS &amp; INSTRUMENTS</v>
          </cell>
        </row>
        <row r="1664">
          <cell r="B1664">
            <v>727100</v>
          </cell>
          <cell r="C1664" t="str">
            <v>DISTRICT SHOP</v>
          </cell>
        </row>
        <row r="1665">
          <cell r="B1665">
            <v>727110</v>
          </cell>
          <cell r="C1665" t="str">
            <v>SURVEYING &amp; DRAFTING</v>
          </cell>
        </row>
        <row r="1666">
          <cell r="B1666">
            <v>728000</v>
          </cell>
          <cell r="C1666" t="str">
            <v>SPECIAL DEPARTMENTAL EXPENSE</v>
          </cell>
        </row>
        <row r="1667">
          <cell r="B1667">
            <v>728001</v>
          </cell>
          <cell r="C1667" t="str">
            <v>SPECIAL DEPARTMENTAL -CATTLE GUARDS</v>
          </cell>
        </row>
        <row r="1668">
          <cell r="B1668">
            <v>728010</v>
          </cell>
          <cell r="C1668" t="str">
            <v>SPECIAL DEPARTMENTAL-TAXES</v>
          </cell>
        </row>
        <row r="1669">
          <cell r="B1669">
            <v>728015</v>
          </cell>
          <cell r="C1669" t="str">
            <v>SPECIAL DEPARTMENTAL-POSTAGE METER</v>
          </cell>
        </row>
        <row r="1670">
          <cell r="B1670">
            <v>728020</v>
          </cell>
          <cell r="C1670" t="str">
            <v>SPECIAL DEPARTMENTAL-STATE</v>
          </cell>
        </row>
        <row r="1671">
          <cell r="B1671">
            <v>728030</v>
          </cell>
          <cell r="C1671" t="str">
            <v>SPECIAL DEPARTMENTAL-ARMORY</v>
          </cell>
        </row>
        <row r="1672">
          <cell r="B1672">
            <v>728030</v>
          </cell>
          <cell r="C1672" t="str">
            <v>SPECIAL DEPARTMENTAL-FIRE ARMS</v>
          </cell>
        </row>
        <row r="1673">
          <cell r="B1673">
            <v>728040</v>
          </cell>
          <cell r="C1673" t="str">
            <v>SPECIAL DEPARTMENTAL-SRT</v>
          </cell>
        </row>
        <row r="1674">
          <cell r="B1674">
            <v>728050</v>
          </cell>
          <cell r="C1674" t="str">
            <v>SPECIAL DEPARTMENTAL-DIVE TEAM</v>
          </cell>
        </row>
        <row r="1675">
          <cell r="B1675">
            <v>728060</v>
          </cell>
          <cell r="C1675" t="str">
            <v>SPECIAL DEPARTMENTAL-ARSON TEAM</v>
          </cell>
        </row>
        <row r="1676">
          <cell r="B1676">
            <v>728070</v>
          </cell>
          <cell r="C1676" t="str">
            <v>SPECIAL DEPARTMENTAL-HOMICIDE</v>
          </cell>
        </row>
        <row r="1677">
          <cell r="B1677">
            <v>728080</v>
          </cell>
          <cell r="C1677" t="str">
            <v>SPECIAL DEPARTMENTAL-NEIGHBORHOOD</v>
          </cell>
        </row>
        <row r="1678">
          <cell r="B1678">
            <v>728081</v>
          </cell>
          <cell r="C1678" t="str">
            <v>SPECIAL DEPARTMENTAL-BOOKS</v>
          </cell>
        </row>
        <row r="1679">
          <cell r="B1679">
            <v>728090</v>
          </cell>
          <cell r="C1679" t="str">
            <v>SPECIAL DEPT-PM2.5 AIR MONITORING</v>
          </cell>
        </row>
        <row r="1680">
          <cell r="B1680">
            <v>728100</v>
          </cell>
          <cell r="C1680" t="str">
            <v>SPECIAL DEPARTMENTAL-SECRET</v>
          </cell>
        </row>
        <row r="1681">
          <cell r="B1681">
            <v>728105</v>
          </cell>
          <cell r="C1681" t="str">
            <v>SPECIAL DEPARTMENTAL-CANINE</v>
          </cell>
        </row>
        <row r="1682">
          <cell r="B1682">
            <v>728110</v>
          </cell>
          <cell r="C1682" t="str">
            <v>SPECIAL DEPARTMENTAL-SEARCH &amp;RESCUE</v>
          </cell>
        </row>
        <row r="1683">
          <cell r="B1683">
            <v>728115</v>
          </cell>
          <cell r="C1683" t="str">
            <v>SPECIAL DEPARTMENTAL-D.A.R.E.</v>
          </cell>
        </row>
        <row r="1684">
          <cell r="B1684">
            <v>728120</v>
          </cell>
          <cell r="C1684" t="str">
            <v>SPECIAL DEPARTMENTAL-EXPLORER POST</v>
          </cell>
        </row>
        <row r="1685">
          <cell r="B1685">
            <v>728129</v>
          </cell>
          <cell r="C1685" t="str">
            <v>SPEC DEPT-ASPHALT&amp;ROCK SPECIAL PROJ</v>
          </cell>
        </row>
        <row r="1686">
          <cell r="B1686">
            <v>728130</v>
          </cell>
          <cell r="C1686" t="str">
            <v>SPECIAL DEPARTMENTAL-ASPHALT &amp; ROCK</v>
          </cell>
        </row>
        <row r="1687">
          <cell r="B1687">
            <v>728131</v>
          </cell>
          <cell r="C1687" t="str">
            <v>SPECIAL DEPARTMENTAL-TRAFFIC SUPPLY</v>
          </cell>
        </row>
        <row r="1688">
          <cell r="B1688">
            <v>728135</v>
          </cell>
          <cell r="C1688" t="str">
            <v>SPEC DEPT-S/M WEED CONTROL PROGRAM</v>
          </cell>
        </row>
        <row r="1689">
          <cell r="B1689">
            <v>728136</v>
          </cell>
          <cell r="C1689" t="str">
            <v>SPEC DEPT-DEPT OF AGRICULTURE-FEED</v>
          </cell>
        </row>
        <row r="1690">
          <cell r="B1690">
            <v>728140</v>
          </cell>
          <cell r="C1690" t="str">
            <v>SPECIAL DEPARTMENTAL-OTHER</v>
          </cell>
        </row>
        <row r="1691">
          <cell r="B1691">
            <v>728150</v>
          </cell>
          <cell r="C1691" t="str">
            <v>SPEC DEPARTMENTAL-CAL-CARD CLEARING</v>
          </cell>
        </row>
        <row r="1692">
          <cell r="B1692">
            <v>728151</v>
          </cell>
          <cell r="C1692" t="str">
            <v>SANITATION-HAPPY CAMP</v>
          </cell>
        </row>
        <row r="1693">
          <cell r="B1693">
            <v>728152</v>
          </cell>
          <cell r="C1693" t="str">
            <v>SANITATION-HAPPY CAMP-GARBAGE COLL</v>
          </cell>
        </row>
        <row r="1694">
          <cell r="B1694">
            <v>728153</v>
          </cell>
          <cell r="C1694" t="str">
            <v>SANITATION-HAPPY CAMP-TRANSFER RECY</v>
          </cell>
        </row>
        <row r="1695">
          <cell r="B1695">
            <v>728155</v>
          </cell>
          <cell r="C1695" t="str">
            <v>SANITATION-SOMES BAR-GARBAGE COLL</v>
          </cell>
        </row>
        <row r="1696">
          <cell r="B1696">
            <v>728161</v>
          </cell>
          <cell r="C1696" t="str">
            <v>SANITATION-MOUNT SHASTA</v>
          </cell>
        </row>
        <row r="1697">
          <cell r="B1697">
            <v>728165</v>
          </cell>
          <cell r="C1697" t="str">
            <v>SANITATION-SALMON RIVER-GARBAGE COL</v>
          </cell>
        </row>
        <row r="1698">
          <cell r="B1698">
            <v>728180</v>
          </cell>
          <cell r="C1698" t="str">
            <v>SANITATION-WEED</v>
          </cell>
        </row>
        <row r="1699">
          <cell r="B1699">
            <v>728185</v>
          </cell>
          <cell r="C1699" t="str">
            <v>SANITATION-TENNANT</v>
          </cell>
        </row>
        <row r="1700">
          <cell r="B1700">
            <v>728190</v>
          </cell>
          <cell r="C1700" t="str">
            <v>SANITATION-YREKA</v>
          </cell>
        </row>
        <row r="1701">
          <cell r="B1701">
            <v>728200</v>
          </cell>
          <cell r="C1701" t="str">
            <v>SANITATION-MCCLOUD</v>
          </cell>
        </row>
        <row r="1702">
          <cell r="B1702">
            <v>728210</v>
          </cell>
          <cell r="C1702" t="str">
            <v>SANITATION-TULELAKE</v>
          </cell>
        </row>
        <row r="1703">
          <cell r="B1703">
            <v>728220</v>
          </cell>
          <cell r="C1703" t="str">
            <v>SANITATION-BLACK BUTTE</v>
          </cell>
        </row>
        <row r="1704">
          <cell r="B1704">
            <v>728230</v>
          </cell>
          <cell r="C1704" t="str">
            <v>SANITATION-OBERLIN ROAD</v>
          </cell>
        </row>
        <row r="1705">
          <cell r="B1705">
            <v>728260</v>
          </cell>
          <cell r="C1705" t="str">
            <v>SPECIAL DEPARTMENTAL-FRIDAY NITE LV</v>
          </cell>
        </row>
        <row r="1706">
          <cell r="B1706">
            <v>728270</v>
          </cell>
          <cell r="C1706" t="str">
            <v>SPEC DEPARTMENTAL-BOOK GRANT-ETNA</v>
          </cell>
        </row>
        <row r="1707">
          <cell r="B1707">
            <v>728280</v>
          </cell>
          <cell r="C1707" t="str">
            <v>SPEC DEPARTMENT-BOOK GRANT-FT JONES</v>
          </cell>
        </row>
        <row r="1708">
          <cell r="B1708">
            <v>728300</v>
          </cell>
          <cell r="C1708" t="str">
            <v>SPECIAL DEPARTMENTAL-COGS-FUEL</v>
          </cell>
        </row>
        <row r="1709">
          <cell r="B1709">
            <v>728400</v>
          </cell>
          <cell r="C1709" t="str">
            <v>SPECIAL DEPARTMENTAL-COGS-PARTS</v>
          </cell>
        </row>
        <row r="1710">
          <cell r="B1710">
            <v>728500</v>
          </cell>
          <cell r="C1710" t="str">
            <v>SPECIAL DEPARTMENTAL-COST OF GOODS</v>
          </cell>
        </row>
        <row r="1711">
          <cell r="B1711">
            <v>728710</v>
          </cell>
          <cell r="C1711" t="str">
            <v>SPEC DEPT EXP - MONITOR</v>
          </cell>
        </row>
        <row r="1712">
          <cell r="B1712">
            <v>728711</v>
          </cell>
          <cell r="C1712" t="str">
            <v>SPEC DEPT EXP - GRAZING</v>
          </cell>
        </row>
        <row r="1713">
          <cell r="B1713">
            <v>728712</v>
          </cell>
          <cell r="C1713" t="str">
            <v>SPEC DEPT EXP - SEEDING PROGRAM</v>
          </cell>
        </row>
        <row r="1714">
          <cell r="B1714">
            <v>728713</v>
          </cell>
          <cell r="C1714" t="str">
            <v>SPEC DEPT EXP - LTL SHASTA FSH REST</v>
          </cell>
        </row>
        <row r="1715">
          <cell r="B1715">
            <v>728717</v>
          </cell>
          <cell r="C1715" t="str">
            <v>SPEC DEPT EXP - TREES</v>
          </cell>
        </row>
        <row r="1716">
          <cell r="B1716">
            <v>728800</v>
          </cell>
          <cell r="C1716" t="str">
            <v>SISKIYOU RESOURCE CONSERV DIST</v>
          </cell>
        </row>
        <row r="1717">
          <cell r="B1717">
            <v>728844</v>
          </cell>
          <cell r="C1717" t="str">
            <v>SPEC DEPT EXP - SCOTT/MESO HABITAT</v>
          </cell>
        </row>
        <row r="1718">
          <cell r="B1718">
            <v>728845</v>
          </cell>
          <cell r="C1718" t="str">
            <v>SPEC DEPT EXP - SR MONITORGUAGING</v>
          </cell>
        </row>
        <row r="1719">
          <cell r="B1719">
            <v>728846</v>
          </cell>
          <cell r="C1719" t="str">
            <v>SPEC DEPT EXP - FRENCH CR RIPARIAN</v>
          </cell>
        </row>
        <row r="1720">
          <cell r="B1720">
            <v>728847</v>
          </cell>
          <cell r="C1720" t="str">
            <v>SPEC DEPT EXP - FOWLE MTCE PROJ</v>
          </cell>
        </row>
        <row r="1721">
          <cell r="B1721">
            <v>728848</v>
          </cell>
          <cell r="C1721" t="str">
            <v>SPEC DEPT EXP - SR DIVERSION MTCE</v>
          </cell>
        </row>
        <row r="1722">
          <cell r="B1722">
            <v>728849</v>
          </cell>
          <cell r="C1722" t="str">
            <v>SPEC DEPT EXP - IRRIGATION MANAGMNT</v>
          </cell>
        </row>
        <row r="1723">
          <cell r="B1723">
            <v>728850</v>
          </cell>
          <cell r="C1723" t="str">
            <v>SPEC DEPT EXP - S FK RD EROSION RED</v>
          </cell>
        </row>
        <row r="1724">
          <cell r="B1724">
            <v>728851</v>
          </cell>
          <cell r="C1724" t="str">
            <v>SPEC DEPT EXP - S/R MONITORING PLAN</v>
          </cell>
        </row>
        <row r="1725">
          <cell r="B1725">
            <v>728852</v>
          </cell>
          <cell r="C1725" t="str">
            <v>SPEC DEPT EXP - RCD GRANT PROGRAM</v>
          </cell>
        </row>
        <row r="1726">
          <cell r="B1726">
            <v>728853</v>
          </cell>
          <cell r="C1726" t="str">
            <v>SPEC DEPT EXP - FRENCH CR FISH SCRN</v>
          </cell>
        </row>
        <row r="1727">
          <cell r="B1727">
            <v>728854</v>
          </cell>
          <cell r="C1727" t="str">
            <v>SPEC DEPT EXP - S/M EROSION REDUCT</v>
          </cell>
        </row>
        <row r="1728">
          <cell r="B1728">
            <v>728855</v>
          </cell>
          <cell r="C1728" t="str">
            <v>SPEC DEPT EXP - SHACKLEFORD/MILL RD</v>
          </cell>
        </row>
        <row r="1729">
          <cell r="B1729">
            <v>728856</v>
          </cell>
          <cell r="C1729" t="str">
            <v>SPEC DEPT EXP - SHACKLEFRD/MILL COR</v>
          </cell>
        </row>
        <row r="1730">
          <cell r="B1730">
            <v>728857</v>
          </cell>
          <cell r="C1730" t="str">
            <v>SPEC DEPT EXP - SHACKLEFRD/MILLFISH</v>
          </cell>
        </row>
        <row r="1731">
          <cell r="B1731">
            <v>728858</v>
          </cell>
          <cell r="C1731" t="str">
            <v>SPEC DEPT EXP - MILL CREEK CORRIDOR</v>
          </cell>
        </row>
        <row r="1732">
          <cell r="B1732">
            <v>728859</v>
          </cell>
          <cell r="C1732" t="str">
            <v>SPEC DEPT EXP - ETNA HSD-WATERSHED</v>
          </cell>
        </row>
        <row r="1733">
          <cell r="B1733">
            <v>728860</v>
          </cell>
          <cell r="C1733" t="str">
            <v>SPEC DEPT EXP - CRMP</v>
          </cell>
        </row>
        <row r="1734">
          <cell r="B1734">
            <v>728860</v>
          </cell>
          <cell r="C1734" t="str">
            <v>SPEC DEPT EXP - S/R RIPARIAN #3</v>
          </cell>
        </row>
        <row r="1735">
          <cell r="B1735">
            <v>728861</v>
          </cell>
          <cell r="C1735" t="str">
            <v>SPEC DEPT EXP - S/R W/S FISH SCREEN</v>
          </cell>
        </row>
        <row r="1736">
          <cell r="B1736">
            <v>728862</v>
          </cell>
          <cell r="C1736" t="str">
            <v>SPEC DEPT EXP - MOFFETT CR UPLAND G</v>
          </cell>
        </row>
        <row r="1737">
          <cell r="B1737">
            <v>728863</v>
          </cell>
          <cell r="C1737" t="str">
            <v>SPEC DEPT EXP - FAY LANE</v>
          </cell>
        </row>
        <row r="1738">
          <cell r="B1738">
            <v>728864</v>
          </cell>
          <cell r="C1738" t="str">
            <v>SPEC DEPT EXP - EILER RESTORATION</v>
          </cell>
        </row>
        <row r="1739">
          <cell r="B1739">
            <v>728865</v>
          </cell>
          <cell r="C1739" t="str">
            <v>SPEC DEPT EXP - FRENCH CREEK WAG</v>
          </cell>
        </row>
        <row r="1740">
          <cell r="B1740">
            <v>728866</v>
          </cell>
          <cell r="C1740" t="str">
            <v>SPEC DEPT EXP - FISH SCREEN FABRICA</v>
          </cell>
        </row>
        <row r="1741">
          <cell r="B1741">
            <v>728867</v>
          </cell>
          <cell r="C1741" t="str">
            <v>SPEC DEPT EXP - FRENCH CREEK REACH</v>
          </cell>
        </row>
        <row r="1742">
          <cell r="B1742">
            <v>728868</v>
          </cell>
          <cell r="C1742" t="str">
            <v>SPEC DEPT EXP - FOR SAKE OF SALMON</v>
          </cell>
        </row>
        <row r="1743">
          <cell r="B1743">
            <v>728869</v>
          </cell>
          <cell r="C1743" t="str">
            <v>SPEC DEPT EXP - CHALLENGE FISH SCR</v>
          </cell>
        </row>
        <row r="1744">
          <cell r="B1744">
            <v>728870</v>
          </cell>
          <cell r="C1744" t="str">
            <v>SPEC DEPT EXP - SR BASIN WATER BAL</v>
          </cell>
        </row>
        <row r="1745">
          <cell r="B1745">
            <v>728871</v>
          </cell>
          <cell r="C1745" t="str">
            <v>SPEC DEPT EXP - SR WATERSHED</v>
          </cell>
        </row>
        <row r="1746">
          <cell r="B1746">
            <v>728872</v>
          </cell>
          <cell r="C1746" t="str">
            <v>SPEC DEPT EXP - S/R STRATEGIC ACTIO</v>
          </cell>
        </row>
        <row r="1747">
          <cell r="B1747">
            <v>728873</v>
          </cell>
          <cell r="C1747" t="str">
            <v>SPEC DEPT EXP - ETNA ROAD EROSION</v>
          </cell>
        </row>
        <row r="1748">
          <cell r="B1748">
            <v>728874</v>
          </cell>
          <cell r="C1748" t="str">
            <v>SPEC DEPT EXP - S/MILL WATER QUALIT</v>
          </cell>
        </row>
        <row r="1749">
          <cell r="B1749">
            <v>728875</v>
          </cell>
          <cell r="C1749" t="str">
            <v>SPEC DEPT EXP - FINLEY RANCH ENHANC</v>
          </cell>
        </row>
        <row r="1750">
          <cell r="B1750">
            <v>728876</v>
          </cell>
          <cell r="C1750" t="str">
            <v>SPEC DEPT EXP - SUGAR CR FLOW ENHAN</v>
          </cell>
        </row>
        <row r="1751">
          <cell r="B1751">
            <v>728877</v>
          </cell>
          <cell r="C1751" t="str">
            <v>SPEC DEPT EXP - S/R ENHANCEMENT PRO</v>
          </cell>
        </row>
        <row r="1752">
          <cell r="B1752">
            <v>728878</v>
          </cell>
          <cell r="C1752" t="str">
            <v>SPEC DEPT EXP - MILL CREEK ROAD ERO</v>
          </cell>
        </row>
        <row r="1753">
          <cell r="B1753">
            <v>728879</v>
          </cell>
          <cell r="C1753" t="str">
            <v>SPEC DEPT EXP - FABRICATION &amp; INSTA</v>
          </cell>
        </row>
        <row r="1754">
          <cell r="B1754">
            <v>728880</v>
          </cell>
          <cell r="C1754" t="str">
            <v>SPEC DEPT EXP -SCOTT RIVER RIPARIAN</v>
          </cell>
        </row>
        <row r="1755">
          <cell r="B1755">
            <v>728881</v>
          </cell>
          <cell r="C1755" t="str">
            <v>SPEC DEPT EXP -SCOTT R. RIPARIAN #2</v>
          </cell>
        </row>
        <row r="1756">
          <cell r="B1756">
            <v>728882</v>
          </cell>
          <cell r="C1756" t="str">
            <v>SPEC DEPT EXP - TOZIER</v>
          </cell>
        </row>
        <row r="1757">
          <cell r="B1757">
            <v>728883</v>
          </cell>
          <cell r="C1757" t="str">
            <v>SPEC DEPT EXP-E FK HABITAT IMPROV</v>
          </cell>
        </row>
        <row r="1758">
          <cell r="B1758">
            <v>728884</v>
          </cell>
          <cell r="C1758" t="str">
            <v>SPEC DEPT EXP - PATTERSON ENHANCEME</v>
          </cell>
        </row>
        <row r="1759">
          <cell r="B1759">
            <v>728885</v>
          </cell>
          <cell r="C1759" t="str">
            <v>SPEC DEPT EXP - STOCK WATER</v>
          </cell>
        </row>
        <row r="1760">
          <cell r="B1760">
            <v>728886</v>
          </cell>
          <cell r="C1760" t="str">
            <v>SPEC DEPT EXP - LOCAL FISH SCREENS</v>
          </cell>
        </row>
        <row r="1761">
          <cell r="B1761">
            <v>728888</v>
          </cell>
          <cell r="C1761" t="str">
            <v>SPEC DEPT EXP - HANSEN FENCING</v>
          </cell>
        </row>
        <row r="1762">
          <cell r="B1762">
            <v>728889</v>
          </cell>
          <cell r="C1762" t="str">
            <v>SPEC DEPT EXP - CRMP</v>
          </cell>
        </row>
        <row r="1763">
          <cell r="B1763">
            <v>728893</v>
          </cell>
          <cell r="C1763" t="str">
            <v>SPEC DEPT EXP - FISH SCREENS</v>
          </cell>
        </row>
        <row r="1764">
          <cell r="B1764">
            <v>728895</v>
          </cell>
          <cell r="C1764" t="str">
            <v>SPEC DEPT EXP - RIPARIAN WOODLAND</v>
          </cell>
        </row>
        <row r="1765">
          <cell r="B1765">
            <v>728896</v>
          </cell>
          <cell r="C1765" t="str">
            <v>SPEC DEPT EXP - BEAVER DAM</v>
          </cell>
        </row>
        <row r="1766">
          <cell r="B1766">
            <v>728899</v>
          </cell>
          <cell r="C1766" t="str">
            <v>SPEC DEPT EXP - TEMPERATURE MONITOR</v>
          </cell>
        </row>
        <row r="1767">
          <cell r="B1767">
            <v>728900</v>
          </cell>
          <cell r="C1767" t="str">
            <v>BUTTE VALLEY FIRE PROT DIST</v>
          </cell>
        </row>
        <row r="1768">
          <cell r="B1768">
            <v>728910</v>
          </cell>
          <cell r="C1768" t="str">
            <v>SPEC DEPT EXP - FIREFIGHTER GRANT</v>
          </cell>
        </row>
        <row r="1769">
          <cell r="B1769">
            <v>728910</v>
          </cell>
          <cell r="C1769" t="str">
            <v>SPEC DEPT EXP - FIREFIGHTER GRANT</v>
          </cell>
        </row>
        <row r="1770">
          <cell r="B1770">
            <v>729000</v>
          </cell>
          <cell r="C1770" t="str">
            <v>TRANSPORTATION &amp; TRAVEL</v>
          </cell>
        </row>
        <row r="1771">
          <cell r="B1771">
            <v>729001</v>
          </cell>
          <cell r="C1771" t="str">
            <v>TRANSPORTATION &amp; TRAVEL - DIST #1</v>
          </cell>
        </row>
        <row r="1772">
          <cell r="B1772">
            <v>729002</v>
          </cell>
          <cell r="C1772" t="str">
            <v>TRANSPORTATION &amp; TRAVEL - DIST #2</v>
          </cell>
        </row>
        <row r="1773">
          <cell r="B1773">
            <v>729003</v>
          </cell>
          <cell r="C1773" t="str">
            <v>TRANSPORTATION &amp; TRAVEL - DIST #3</v>
          </cell>
        </row>
        <row r="1774">
          <cell r="B1774">
            <v>729004</v>
          </cell>
          <cell r="C1774" t="str">
            <v>TRANSPORTATION &amp; TRAVEL - DIST #4</v>
          </cell>
        </row>
        <row r="1775">
          <cell r="B1775">
            <v>729005</v>
          </cell>
          <cell r="C1775" t="str">
            <v>TRANSPORTATION &amp; TRAVEL - DIST #5</v>
          </cell>
        </row>
        <row r="1776">
          <cell r="B1776">
            <v>729010</v>
          </cell>
          <cell r="C1776" t="str">
            <v>TRANSP &amp; TRAVEL-PRISONER TRANSPORT</v>
          </cell>
        </row>
        <row r="1777">
          <cell r="B1777">
            <v>729020</v>
          </cell>
          <cell r="C1777" t="str">
            <v>TRANSPORTATION &amp; TRAVEL-STATE</v>
          </cell>
        </row>
        <row r="1778">
          <cell r="B1778">
            <v>729070</v>
          </cell>
          <cell r="C1778" t="str">
            <v>TRANSPORTATION &amp; TRAVEL-HOMICIDE</v>
          </cell>
        </row>
        <row r="1779">
          <cell r="B1779">
            <v>729080</v>
          </cell>
          <cell r="C1779" t="str">
            <v>TRANSPORTATION &amp; TRAVEL-CLIENT</v>
          </cell>
        </row>
        <row r="1780">
          <cell r="B1780">
            <v>729100</v>
          </cell>
          <cell r="C1780" t="str">
            <v>GAS &amp; DIESEL</v>
          </cell>
        </row>
        <row r="1781">
          <cell r="B1781">
            <v>729200</v>
          </cell>
          <cell r="C1781" t="str">
            <v>TRAINING</v>
          </cell>
        </row>
        <row r="1782">
          <cell r="B1782">
            <v>729300</v>
          </cell>
          <cell r="C1782" t="str">
            <v>TRANSPORTATION &amp; TRAVEL/AIR SUPPORT</v>
          </cell>
        </row>
        <row r="1783">
          <cell r="B1783">
            <v>729400</v>
          </cell>
          <cell r="C1783" t="str">
            <v>TRAVEL-BOARD</v>
          </cell>
        </row>
        <row r="1784">
          <cell r="B1784">
            <v>729401</v>
          </cell>
          <cell r="C1784" t="str">
            <v>TRAVEL-BOARD  DISTRICT #1</v>
          </cell>
        </row>
        <row r="1785">
          <cell r="B1785">
            <v>729402</v>
          </cell>
          <cell r="C1785" t="str">
            <v>TRAVEL-BOARD  DISTRICT #2</v>
          </cell>
        </row>
        <row r="1786">
          <cell r="B1786">
            <v>729403</v>
          </cell>
          <cell r="C1786" t="str">
            <v>TRAVEL-BOARD  DISTRICT #3</v>
          </cell>
        </row>
        <row r="1787">
          <cell r="B1787">
            <v>729404</v>
          </cell>
          <cell r="C1787" t="str">
            <v>TRAVEL-BOARD  DISTRICT #4</v>
          </cell>
        </row>
        <row r="1788">
          <cell r="B1788">
            <v>729405</v>
          </cell>
          <cell r="C1788" t="str">
            <v>TRAVEL-BOARD  DISTRICT #5</v>
          </cell>
        </row>
        <row r="1789">
          <cell r="B1789">
            <v>729500</v>
          </cell>
          <cell r="C1789" t="str">
            <v>PER DIEM</v>
          </cell>
        </row>
        <row r="1790">
          <cell r="B1790">
            <v>729500</v>
          </cell>
          <cell r="C1790" t="str">
            <v>TOWING - CRUSHING EVENTS</v>
          </cell>
        </row>
        <row r="1791">
          <cell r="B1791">
            <v>729500</v>
          </cell>
          <cell r="C1791" t="str">
            <v>PER DIEM</v>
          </cell>
        </row>
        <row r="1792">
          <cell r="B1792">
            <v>729600</v>
          </cell>
          <cell r="C1792" t="str">
            <v>TRANPORT &amp; TRAVEL-CHILD ABDUCTION</v>
          </cell>
        </row>
        <row r="1793">
          <cell r="B1793">
            <v>729700</v>
          </cell>
          <cell r="C1793" t="str">
            <v>TOWING</v>
          </cell>
        </row>
        <row r="1794">
          <cell r="B1794">
            <v>729750</v>
          </cell>
          <cell r="C1794" t="str">
            <v>TOWING - CRUSHING EVENTS</v>
          </cell>
        </row>
        <row r="1795">
          <cell r="B1795">
            <v>729800</v>
          </cell>
          <cell r="C1795" t="str">
            <v>ROAD INSPECTION</v>
          </cell>
        </row>
        <row r="1796">
          <cell r="B1796">
            <v>730000</v>
          </cell>
          <cell r="C1796" t="str">
            <v>UTILITIES</v>
          </cell>
        </row>
        <row r="1797">
          <cell r="B1797">
            <v>730020</v>
          </cell>
          <cell r="C1797" t="str">
            <v>UTILITIES-STATE</v>
          </cell>
        </row>
        <row r="1798">
          <cell r="B1798">
            <v>740000</v>
          </cell>
          <cell r="C1798" t="str">
            <v>SUPPORT AND CARE</v>
          </cell>
        </row>
        <row r="1799">
          <cell r="B1799">
            <v>740010</v>
          </cell>
          <cell r="C1799" t="str">
            <v>MEDICAL CARE</v>
          </cell>
        </row>
        <row r="1800">
          <cell r="B1800">
            <v>740070</v>
          </cell>
          <cell r="C1800" t="str">
            <v>SUPPORT AND CARE-HOMICIDE</v>
          </cell>
        </row>
        <row r="1801">
          <cell r="B1801">
            <v>740100</v>
          </cell>
          <cell r="C1801" t="str">
            <v>SUPPORT AND CARE ORG PROVIDERS</v>
          </cell>
        </row>
        <row r="1802">
          <cell r="B1802">
            <v>740200</v>
          </cell>
          <cell r="C1802" t="str">
            <v>SUPPORT/CARE RESIDENTIAL PROVIDERS</v>
          </cell>
        </row>
        <row r="1803">
          <cell r="B1803">
            <v>740300</v>
          </cell>
          <cell r="C1803" t="str">
            <v>SUPPORT/CARE INPATIENT HOSPITALS</v>
          </cell>
        </row>
        <row r="1804">
          <cell r="B1804">
            <v>740400</v>
          </cell>
          <cell r="C1804" t="str">
            <v>SUPPORT AND CARE - IMDS</v>
          </cell>
        </row>
        <row r="1805">
          <cell r="B1805">
            <v>740500</v>
          </cell>
          <cell r="C1805" t="str">
            <v>CMSP OFFSET</v>
          </cell>
        </row>
        <row r="1806">
          <cell r="B1806">
            <v>740600</v>
          </cell>
          <cell r="C1806" t="str">
            <v>MANAGED CARE OFFSET</v>
          </cell>
        </row>
        <row r="1807">
          <cell r="B1807">
            <v>740700</v>
          </cell>
          <cell r="C1807" t="str">
            <v>STATE HOSPITAL OFFSET</v>
          </cell>
        </row>
        <row r="1808">
          <cell r="B1808">
            <v>742000</v>
          </cell>
          <cell r="C1808" t="str">
            <v>RETIREMENT OF LONG TERM DEBT</v>
          </cell>
        </row>
        <row r="1809">
          <cell r="B1809">
            <v>742500</v>
          </cell>
          <cell r="C1809" t="str">
            <v>DEBT SERVICE -PRINCIPLE LEASES</v>
          </cell>
        </row>
        <row r="1810">
          <cell r="B1810">
            <v>744000</v>
          </cell>
          <cell r="C1810" t="str">
            <v>INTEREST ON LONG TERM DEBT</v>
          </cell>
        </row>
        <row r="1811">
          <cell r="B1811">
            <v>744500</v>
          </cell>
          <cell r="C1811" t="str">
            <v>DEBT SERVICE-INTERST LEASES</v>
          </cell>
        </row>
        <row r="1812">
          <cell r="B1812">
            <v>746000</v>
          </cell>
          <cell r="C1812" t="str">
            <v>JUDGEMENTS &amp; DAMAGES</v>
          </cell>
        </row>
        <row r="1813">
          <cell r="B1813">
            <v>746001</v>
          </cell>
          <cell r="C1813" t="str">
            <v>BASEMENT FLOODING PROJECT</v>
          </cell>
        </row>
        <row r="1814">
          <cell r="B1814">
            <v>746002</v>
          </cell>
          <cell r="C1814" t="str">
            <v>JUDGMENTS &amp; DAMAGES-MUSEUM FLOOD</v>
          </cell>
        </row>
        <row r="1815">
          <cell r="B1815">
            <v>747000</v>
          </cell>
          <cell r="C1815" t="str">
            <v>RIGHTS OF WAY</v>
          </cell>
        </row>
        <row r="1816">
          <cell r="B1816">
            <v>749000</v>
          </cell>
          <cell r="C1816" t="str">
            <v>DEPRECIATION</v>
          </cell>
        </row>
        <row r="1817">
          <cell r="B1817">
            <v>749100</v>
          </cell>
          <cell r="C1817" t="str">
            <v>DEPRECIATION/AMORT-LEASE GASB 87</v>
          </cell>
        </row>
        <row r="1818">
          <cell r="B1818">
            <v>750000</v>
          </cell>
          <cell r="C1818" t="str">
            <v>LOSS ON DISPOSITION OF FIXED ASSETS</v>
          </cell>
        </row>
        <row r="1819">
          <cell r="B1819">
            <v>751000</v>
          </cell>
          <cell r="C1819" t="str">
            <v>COST ALLOCATION PLAN</v>
          </cell>
        </row>
        <row r="1820">
          <cell r="B1820">
            <v>752010</v>
          </cell>
          <cell r="C1820" t="str">
            <v>FIRE CHIEFS' ASSOCIATION</v>
          </cell>
        </row>
        <row r="1821">
          <cell r="B1821">
            <v>752020</v>
          </cell>
          <cell r="C1821" t="str">
            <v>FISH &amp; GAME CALTIP PROGRAM</v>
          </cell>
        </row>
        <row r="1822">
          <cell r="B1822">
            <v>752030</v>
          </cell>
          <cell r="C1822" t="str">
            <v>CA DEPT OF FORESTRY- AMADOR PLAN</v>
          </cell>
        </row>
        <row r="1823">
          <cell r="B1823">
            <v>752040</v>
          </cell>
          <cell r="C1823" t="str">
            <v>NO CA EMERGENCY MEDICAL SERVICE INC</v>
          </cell>
        </row>
        <row r="1824">
          <cell r="B1824">
            <v>752050</v>
          </cell>
          <cell r="C1824" t="str">
            <v>COST OF DISTRICT FORMATION</v>
          </cell>
        </row>
        <row r="1825">
          <cell r="B1825">
            <v>752060</v>
          </cell>
          <cell r="C1825" t="str">
            <v>SIGNALS &amp; GATES</v>
          </cell>
        </row>
        <row r="1826">
          <cell r="B1826">
            <v>752070</v>
          </cell>
          <cell r="C1826" t="str">
            <v>DUMP CLOSURE &amp; AB939</v>
          </cell>
        </row>
        <row r="1827">
          <cell r="B1827">
            <v>752080</v>
          </cell>
          <cell r="C1827" t="str">
            <v>CRF - SMALL BUSINESS ASSISTANCE</v>
          </cell>
        </row>
        <row r="1828">
          <cell r="B1828">
            <v>752090</v>
          </cell>
          <cell r="C1828" t="str">
            <v>CRF - RENTAL ASSISTANCE</v>
          </cell>
        </row>
        <row r="1829">
          <cell r="B1829">
            <v>752101</v>
          </cell>
          <cell r="C1829" t="str">
            <v>SHASTA CASCADE WONDERLAND</v>
          </cell>
        </row>
        <row r="1830">
          <cell r="B1830">
            <v>752105</v>
          </cell>
          <cell r="C1830" t="str">
            <v>ASSOCIATED CHAMBER OF COMMERCE</v>
          </cell>
        </row>
        <row r="1831">
          <cell r="B1831">
            <v>752120</v>
          </cell>
          <cell r="C1831" t="str">
            <v>ENTERPRISE ZONE</v>
          </cell>
        </row>
        <row r="1832">
          <cell r="B1832">
            <v>752130</v>
          </cell>
          <cell r="C1832" t="str">
            <v>SISKIYOU CO ECONOMIC DEVELOPMENT</v>
          </cell>
        </row>
        <row r="1833">
          <cell r="B1833">
            <v>752146</v>
          </cell>
          <cell r="C1833" t="str">
            <v>FILM COMMISSION</v>
          </cell>
        </row>
        <row r="1834">
          <cell r="B1834">
            <v>752150</v>
          </cell>
          <cell r="C1834" t="str">
            <v>COLLIER INTRPR/INFORM CENTER (CIIC)</v>
          </cell>
        </row>
        <row r="1835">
          <cell r="B1835">
            <v>752150</v>
          </cell>
          <cell r="C1835" t="str">
            <v>FORT JONES PROJECT</v>
          </cell>
        </row>
        <row r="1836">
          <cell r="B1836">
            <v>752160</v>
          </cell>
          <cell r="C1836" t="str">
            <v>1783</v>
          </cell>
        </row>
        <row r="1837">
          <cell r="B1837">
            <v>752160</v>
          </cell>
          <cell r="C1837" t="str">
            <v>SUPERIOR CAL ECONOMIC DEV DIVISION</v>
          </cell>
        </row>
        <row r="1838">
          <cell r="B1838">
            <v>752160</v>
          </cell>
          <cell r="C1838" t="str">
            <v>SUPERIOR CAL ECONOMIC DEV DISTRICT</v>
          </cell>
        </row>
        <row r="1839">
          <cell r="B1839">
            <v>752170</v>
          </cell>
          <cell r="C1839" t="str">
            <v>LAKE SISKIYOU TRAILS PARK PROJECT</v>
          </cell>
        </row>
        <row r="1840">
          <cell r="B1840">
            <v>752180</v>
          </cell>
          <cell r="C1840" t="str">
            <v>MCCLOUD COMM SVCS DIST PARK PROJ</v>
          </cell>
        </row>
        <row r="1841">
          <cell r="B1841">
            <v>752190</v>
          </cell>
          <cell r="C1841" t="str">
            <v>HORNBROOK COMMUNITY PARK PROJECT</v>
          </cell>
        </row>
        <row r="1842">
          <cell r="B1842">
            <v>752200</v>
          </cell>
          <cell r="C1842" t="str">
            <v>LAKE SISKIYOU CAMPGROUND PARK PROJ</v>
          </cell>
        </row>
        <row r="1843">
          <cell r="B1843">
            <v>752210</v>
          </cell>
          <cell r="C1843" t="str">
            <v>MT SHASTA RESORT PROJECT</v>
          </cell>
        </row>
        <row r="1844">
          <cell r="B1844">
            <v>752220</v>
          </cell>
          <cell r="C1844" t="str">
            <v>SISKIYOU GOLDEN FAIR PROJECT</v>
          </cell>
        </row>
        <row r="1845">
          <cell r="B1845">
            <v>752230</v>
          </cell>
          <cell r="C1845" t="str">
            <v>LAKE SHASTINA PARK PROJECT</v>
          </cell>
        </row>
        <row r="1846">
          <cell r="B1846">
            <v>752500</v>
          </cell>
          <cell r="C1846" t="str">
            <v>CONTRIBUTIONS TO OTHER AGENCIES</v>
          </cell>
        </row>
        <row r="1847">
          <cell r="B1847">
            <v>753000</v>
          </cell>
          <cell r="C1847" t="str">
            <v>INTEREST ON BONDS</v>
          </cell>
        </row>
        <row r="1848">
          <cell r="B1848">
            <v>754000</v>
          </cell>
          <cell r="C1848" t="str">
            <v>INTEREST ON OTHER LONG-TERM DEBT</v>
          </cell>
        </row>
        <row r="1849">
          <cell r="B1849">
            <v>755000</v>
          </cell>
          <cell r="C1849" t="str">
            <v>INTEREST ON NOTES AND WARRANTS</v>
          </cell>
        </row>
        <row r="1850">
          <cell r="B1850">
            <v>755000</v>
          </cell>
          <cell r="C1850" t="str">
            <v>INTEREST EXPENSE</v>
          </cell>
        </row>
        <row r="1851">
          <cell r="B1851">
            <v>760000</v>
          </cell>
          <cell r="C1851" t="str">
            <v>LAND</v>
          </cell>
        </row>
        <row r="1852">
          <cell r="B1852">
            <v>761004</v>
          </cell>
          <cell r="C1852" t="str">
            <v>MT SHASTA/MCCLOUD RAIL PROJECT</v>
          </cell>
        </row>
        <row r="1853">
          <cell r="B1853">
            <v>761010</v>
          </cell>
          <cell r="C1853" t="str">
            <v>BUILDING &amp; IMPROVEMENTS</v>
          </cell>
        </row>
        <row r="1854">
          <cell r="B1854">
            <v>761011</v>
          </cell>
          <cell r="C1854" t="str">
            <v>CENTRAL REPAIR SHOP</v>
          </cell>
        </row>
        <row r="1855">
          <cell r="B1855">
            <v>761011</v>
          </cell>
          <cell r="C1855" t="str">
            <v>PUBLIC WORKS COMPLEX</v>
          </cell>
        </row>
        <row r="1856">
          <cell r="B1856">
            <v>761051</v>
          </cell>
          <cell r="C1856" t="str">
            <v>BUILDINGS &amp; IMPROVEMENTS-STATION 3</v>
          </cell>
        </row>
        <row r="1857">
          <cell r="B1857">
            <v>761052</v>
          </cell>
          <cell r="C1857" t="str">
            <v>BUILDINGS &amp; IMPROVEMENTS-STATION 4</v>
          </cell>
        </row>
        <row r="1858">
          <cell r="B1858">
            <v>761054</v>
          </cell>
          <cell r="C1858" t="str">
            <v>BUILDING &amp; IMPROVEMENTS-STATE GRANT</v>
          </cell>
        </row>
        <row r="1859">
          <cell r="B1859">
            <v>761055</v>
          </cell>
          <cell r="C1859" t="str">
            <v>BUILDNG CAPITL OUTLAY-LEASES GASB87</v>
          </cell>
        </row>
        <row r="1860">
          <cell r="B1860">
            <v>761110</v>
          </cell>
          <cell r="C1860" t="str">
            <v>LAND IMPROVEMENTS</v>
          </cell>
        </row>
        <row r="1861">
          <cell r="B1861">
            <v>761110</v>
          </cell>
          <cell r="C1861" t="str">
            <v>LAND &amp; IMPROVEMENTS</v>
          </cell>
        </row>
        <row r="1862">
          <cell r="B1862">
            <v>761120</v>
          </cell>
          <cell r="C1862" t="str">
            <v>LAKE SISKIYOU BOATING &amp; WATERWAYS</v>
          </cell>
        </row>
        <row r="1863">
          <cell r="B1863">
            <v>761130</v>
          </cell>
          <cell r="C1863" t="str">
            <v>FLOOD CONTROL PROJECTS</v>
          </cell>
        </row>
        <row r="1864">
          <cell r="B1864">
            <v>761140</v>
          </cell>
          <cell r="C1864" t="str">
            <v>LAKE SISKIYOU RESTORATION</v>
          </cell>
        </row>
        <row r="1865">
          <cell r="B1865">
            <v>761150</v>
          </cell>
          <cell r="C1865" t="str">
            <v>LAKE SISKIYOU BOAT RAMP</v>
          </cell>
        </row>
        <row r="1866">
          <cell r="B1866">
            <v>761150</v>
          </cell>
          <cell r="C1866" t="str">
            <v>LAKE SHASTINA BOAT RAMP</v>
          </cell>
        </row>
        <row r="1867">
          <cell r="B1867">
            <v>761150</v>
          </cell>
          <cell r="C1867" t="str">
            <v>LAKE SISKIYOU PLAYGROUND EQUIPMENT</v>
          </cell>
        </row>
        <row r="1868">
          <cell r="B1868">
            <v>761160</v>
          </cell>
          <cell r="C1868" t="str">
            <v>WILDLIFE CONSERVATION BOARD GRANT</v>
          </cell>
        </row>
        <row r="1869">
          <cell r="B1869">
            <v>761200</v>
          </cell>
          <cell r="C1869" t="str">
            <v>SEWER/WATER PROJECTS</v>
          </cell>
        </row>
        <row r="1870">
          <cell r="B1870">
            <v>761530</v>
          </cell>
          <cell r="C1870" t="str">
            <v>ROCKFELLOW PARK/SHASTICE PARK</v>
          </cell>
        </row>
        <row r="1871">
          <cell r="B1871">
            <v>761550</v>
          </cell>
          <cell r="C1871" t="str">
            <v>SISKIYOU ICE RINK PROJECT</v>
          </cell>
        </row>
        <row r="1872">
          <cell r="B1872">
            <v>762000</v>
          </cell>
          <cell r="C1872" t="str">
            <v>EQUIPMENT</v>
          </cell>
        </row>
        <row r="1873">
          <cell r="B1873">
            <v>762000</v>
          </cell>
          <cell r="C1873" t="str">
            <v>EQUIPMENT</v>
          </cell>
        </row>
        <row r="1874">
          <cell r="B1874">
            <v>762010</v>
          </cell>
          <cell r="C1874" t="str">
            <v>FIELD EQUIPMENT</v>
          </cell>
        </row>
        <row r="1875">
          <cell r="B1875">
            <v>762010</v>
          </cell>
          <cell r="C1875" t="str">
            <v>FIELD EQUIPMENT</v>
          </cell>
        </row>
        <row r="1876">
          <cell r="B1876">
            <v>762020</v>
          </cell>
          <cell r="C1876" t="str">
            <v>EQUIPMENT-COPS</v>
          </cell>
        </row>
        <row r="1877">
          <cell r="B1877">
            <v>762020</v>
          </cell>
          <cell r="C1877" t="str">
            <v>EQUIPMENT-COPS</v>
          </cell>
        </row>
        <row r="1878">
          <cell r="B1878">
            <v>762030</v>
          </cell>
          <cell r="C1878" t="str">
            <v>INTANGIBLE ASSETS</v>
          </cell>
        </row>
        <row r="1879">
          <cell r="B1879">
            <v>762040</v>
          </cell>
          <cell r="C1879" t="str">
            <v>WORKS OF ART/HISTORICAL TREASURES</v>
          </cell>
        </row>
        <row r="1880">
          <cell r="B1880">
            <v>762070</v>
          </cell>
          <cell r="C1880" t="str">
            <v>EQUIPMENT-HOMICIDE</v>
          </cell>
        </row>
        <row r="1881">
          <cell r="B1881">
            <v>762070</v>
          </cell>
          <cell r="C1881" t="str">
            <v>EQUIPMENT-HOMICIDE</v>
          </cell>
        </row>
        <row r="1882">
          <cell r="B1882">
            <v>762100</v>
          </cell>
          <cell r="C1882" t="str">
            <v>EQUIPMENT - SPECIAL DISTRICTS</v>
          </cell>
        </row>
        <row r="1883">
          <cell r="B1883">
            <v>762200</v>
          </cell>
          <cell r="C1883" t="str">
            <v>CAPITAL LEASE PURCHASE</v>
          </cell>
        </row>
        <row r="1884">
          <cell r="B1884">
            <v>762200</v>
          </cell>
          <cell r="C1884" t="str">
            <v>CAPITAL LEASE PURCHASE</v>
          </cell>
        </row>
        <row r="1885">
          <cell r="B1885">
            <v>763000</v>
          </cell>
          <cell r="C1885" t="str">
            <v>INFRASTRUCTURE</v>
          </cell>
        </row>
        <row r="1886">
          <cell r="B1886">
            <v>763000</v>
          </cell>
          <cell r="C1886" t="str">
            <v>INFRASTRUCTURE</v>
          </cell>
        </row>
        <row r="1887">
          <cell r="B1887">
            <v>765016</v>
          </cell>
          <cell r="C1887" t="str">
            <v>TRANSFER OUT-RISK MGT WORK COMP</v>
          </cell>
        </row>
        <row r="1888">
          <cell r="B1888">
            <v>790000</v>
          </cell>
          <cell r="C1888" t="str">
            <v>INTRAFUND TRANSFER</v>
          </cell>
        </row>
        <row r="1889">
          <cell r="B1889">
            <v>790000</v>
          </cell>
          <cell r="C1889" t="str">
            <v>INTRAFUND TRANSFER_COST PLAN</v>
          </cell>
        </row>
        <row r="1890">
          <cell r="B1890">
            <v>790012</v>
          </cell>
          <cell r="C1890" t="str">
            <v>INTRAFUND TRANSFER_LIABILITY</v>
          </cell>
        </row>
        <row r="1891">
          <cell r="B1891">
            <v>790014</v>
          </cell>
          <cell r="C1891" t="str">
            <v>INTRAFUND TRANSFER - UNEMPLOYMENT</v>
          </cell>
        </row>
        <row r="1892">
          <cell r="B1892">
            <v>790016</v>
          </cell>
          <cell r="C1892" t="str">
            <v>INTRAFUND TRANSFER - WORKERS COMP</v>
          </cell>
        </row>
        <row r="1893">
          <cell r="B1893">
            <v>790040</v>
          </cell>
          <cell r="C1893" t="str">
            <v>INTRAFUND TRANSFER - DATA PROCESSIN</v>
          </cell>
        </row>
        <row r="1894">
          <cell r="B1894">
            <v>790050</v>
          </cell>
          <cell r="C1894" t="str">
            <v>INTRAFUND TRANSFER - AUTO SERVICE</v>
          </cell>
        </row>
        <row r="1895">
          <cell r="B1895">
            <v>795000</v>
          </cell>
          <cell r="C1895" t="str">
            <v>TRANSFER OUT</v>
          </cell>
        </row>
        <row r="1896">
          <cell r="B1896">
            <v>795012</v>
          </cell>
          <cell r="C1896" t="str">
            <v>TRANSFER OUT-RISK MGT LIABILITY</v>
          </cell>
        </row>
        <row r="1897">
          <cell r="B1897">
            <v>795014</v>
          </cell>
          <cell r="C1897" t="str">
            <v>TRANSFER OUT-RISK MGT UNEMPLOYMENT</v>
          </cell>
        </row>
        <row r="1898">
          <cell r="B1898">
            <v>795016</v>
          </cell>
          <cell r="C1898" t="str">
            <v>TRANSFER OUT - WORKER COMPENSATION</v>
          </cell>
        </row>
        <row r="1899">
          <cell r="B1899">
            <v>795040</v>
          </cell>
          <cell r="C1899" t="str">
            <v>TRANSFER OUT - DATA PROCESSING</v>
          </cell>
        </row>
        <row r="1900">
          <cell r="B1900">
            <v>795100</v>
          </cell>
          <cell r="C1900" t="str">
            <v>NON-RECIPROCAL TRANSFER OUT</v>
          </cell>
        </row>
        <row r="1901">
          <cell r="B1901">
            <v>800000</v>
          </cell>
          <cell r="C1901" t="str">
            <v>APPROPRIATION FOR CONTINGENCIES</v>
          </cell>
        </row>
        <row r="1902">
          <cell r="B1902">
            <v>810000</v>
          </cell>
          <cell r="C1902" t="str">
            <v>OPERATING TRANSFERS IN</v>
          </cell>
        </row>
        <row r="1903">
          <cell r="B1903">
            <v>812000</v>
          </cell>
          <cell r="C1903" t="str">
            <v>REGIONAL EQUITY TRANSFERS IN</v>
          </cell>
        </row>
        <row r="1904">
          <cell r="B1904">
            <v>812000</v>
          </cell>
          <cell r="C1904" t="str">
            <v>RESIDUAL EQUITY TRANSFERS IN</v>
          </cell>
        </row>
        <row r="1905">
          <cell r="B1905">
            <v>813000</v>
          </cell>
          <cell r="C1905" t="str">
            <v>BOND PROCEEDS</v>
          </cell>
        </row>
        <row r="1906">
          <cell r="B1906">
            <v>821000</v>
          </cell>
          <cell r="C1906" t="str">
            <v>OPERATING TRANSFERS OUT</v>
          </cell>
        </row>
        <row r="1907">
          <cell r="B1907">
            <v>822000</v>
          </cell>
          <cell r="C1907" t="str">
            <v>RESIDUAL EQUITY TRANSFERS OUT</v>
          </cell>
        </row>
        <row r="1908">
          <cell r="B1908">
            <v>823000</v>
          </cell>
          <cell r="C1908" t="str">
            <v>INTRAFUND TRANSFERS OUT</v>
          </cell>
        </row>
        <row r="1909">
          <cell r="B1909" t="str">
            <v>F</v>
          </cell>
          <cell r="C1909" t="str">
            <v>OVERTIME</v>
          </cell>
        </row>
        <row r="1910">
          <cell r="B1910" t="str">
            <v>F</v>
          </cell>
          <cell r="C1910" t="str">
            <v>EQUIPMENT</v>
          </cell>
        </row>
        <row r="1911">
          <cell r="B1911" t="str">
            <v>FGAJVC</v>
          </cell>
          <cell r="C1911" t="str">
            <v>EXTRA HELP</v>
          </cell>
        </row>
        <row r="1912">
          <cell r="B1912" t="str">
            <v>FGITBA</v>
          </cell>
          <cell r="C1912" t="str">
            <v>APPROPRIATION FOR CONTINGENCIES</v>
          </cell>
        </row>
        <row r="1913">
          <cell r="B1913" t="str">
            <v>FGITBA</v>
          </cell>
          <cell r="C1913" t="str">
            <v>APPROPRIATION FOR CONTINGENCIES</v>
          </cell>
        </row>
        <row r="1914">
          <cell r="B1914" t="str">
            <v>FOIDO</v>
          </cell>
          <cell r="C1914" t="str">
            <v>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5"/>
  <sheetViews>
    <sheetView tabSelected="1" workbookViewId="0">
      <pane xSplit="1" topLeftCell="AB1" activePane="topRight" state="frozen"/>
      <selection pane="topRight" activeCell="AE7" sqref="AE7:AE8"/>
    </sheetView>
  </sheetViews>
  <sheetFormatPr defaultColWidth="12.5703125" defaultRowHeight="15" x14ac:dyDescent="0.25"/>
  <cols>
    <col min="1" max="1" width="39.5703125" customWidth="1"/>
    <col min="2" max="2" width="13.7109375" bestFit="1" customWidth="1"/>
    <col min="3" max="4" width="20.28515625" customWidth="1"/>
    <col min="5" max="5" width="14.5703125" bestFit="1" customWidth="1"/>
    <col min="6" max="7" width="12.5703125" customWidth="1"/>
    <col min="8" max="8" width="13.85546875" customWidth="1"/>
    <col min="9" max="9" width="15.140625" customWidth="1"/>
    <col min="10" max="11" width="13.85546875" customWidth="1"/>
    <col min="12" max="12" width="13.7109375" customWidth="1"/>
    <col min="13" max="13" width="14.85546875" customWidth="1"/>
    <col min="14" max="14" width="14.140625" customWidth="1"/>
    <col min="15" max="15" width="15.28515625" customWidth="1"/>
    <col min="16" max="16" width="14.7109375" bestFit="1" customWidth="1"/>
    <col min="17" max="18" width="15.7109375" bestFit="1" customWidth="1"/>
    <col min="19" max="19" width="15.42578125" bestFit="1" customWidth="1"/>
    <col min="20" max="20" width="14.42578125" bestFit="1" customWidth="1"/>
    <col min="21" max="21" width="14.7109375" bestFit="1" customWidth="1"/>
    <col min="22" max="22" width="16.5703125" customWidth="1"/>
    <col min="23" max="24" width="13.7109375" customWidth="1"/>
    <col min="25" max="34" width="17.5703125" customWidth="1"/>
    <col min="35" max="35" width="16.140625" bestFit="1" customWidth="1"/>
    <col min="36" max="36" width="1.42578125" customWidth="1"/>
    <col min="271" max="271" width="39.5703125" customWidth="1"/>
    <col min="273" max="274" width="20.28515625" customWidth="1"/>
    <col min="275" max="275" width="14.42578125" bestFit="1" customWidth="1"/>
    <col min="276" max="277" width="12.5703125" customWidth="1"/>
    <col min="278" max="278" width="13.85546875" customWidth="1"/>
    <col min="279" max="279" width="15.140625" customWidth="1"/>
    <col min="280" max="281" width="13.85546875" customWidth="1"/>
    <col min="282" max="282" width="13.7109375" customWidth="1"/>
    <col min="283" max="283" width="14.85546875" customWidth="1"/>
    <col min="284" max="284" width="14.140625" customWidth="1"/>
    <col min="285" max="285" width="15.28515625" customWidth="1"/>
    <col min="286" max="286" width="14.5703125" bestFit="1" customWidth="1"/>
    <col min="287" max="288" width="15.5703125" bestFit="1" customWidth="1"/>
    <col min="289" max="289" width="14.5703125" bestFit="1" customWidth="1"/>
    <col min="290" max="290" width="13.7109375" bestFit="1" customWidth="1"/>
    <col min="291" max="291" width="12.5703125" customWidth="1"/>
    <col min="527" max="527" width="39.5703125" customWidth="1"/>
    <col min="529" max="530" width="20.28515625" customWidth="1"/>
    <col min="531" max="531" width="14.42578125" bestFit="1" customWidth="1"/>
    <col min="532" max="533" width="12.5703125" customWidth="1"/>
    <col min="534" max="534" width="13.85546875" customWidth="1"/>
    <col min="535" max="535" width="15.140625" customWidth="1"/>
    <col min="536" max="537" width="13.85546875" customWidth="1"/>
    <col min="538" max="538" width="13.7109375" customWidth="1"/>
    <col min="539" max="539" width="14.85546875" customWidth="1"/>
    <col min="540" max="540" width="14.140625" customWidth="1"/>
    <col min="541" max="541" width="15.28515625" customWidth="1"/>
    <col min="542" max="542" width="14.5703125" bestFit="1" customWidth="1"/>
    <col min="543" max="544" width="15.5703125" bestFit="1" customWidth="1"/>
    <col min="545" max="545" width="14.5703125" bestFit="1" customWidth="1"/>
    <col min="546" max="546" width="13.7109375" bestFit="1" customWidth="1"/>
    <col min="547" max="547" width="12.5703125" customWidth="1"/>
    <col min="783" max="783" width="39.5703125" customWidth="1"/>
    <col min="785" max="786" width="20.28515625" customWidth="1"/>
    <col min="787" max="787" width="14.42578125" bestFit="1" customWidth="1"/>
    <col min="788" max="789" width="12.5703125" customWidth="1"/>
    <col min="790" max="790" width="13.85546875" customWidth="1"/>
    <col min="791" max="791" width="15.140625" customWidth="1"/>
    <col min="792" max="793" width="13.85546875" customWidth="1"/>
    <col min="794" max="794" width="13.7109375" customWidth="1"/>
    <col min="795" max="795" width="14.85546875" customWidth="1"/>
    <col min="796" max="796" width="14.140625" customWidth="1"/>
    <col min="797" max="797" width="15.28515625" customWidth="1"/>
    <col min="798" max="798" width="14.5703125" bestFit="1" customWidth="1"/>
    <col min="799" max="800" width="15.5703125" bestFit="1" customWidth="1"/>
    <col min="801" max="801" width="14.5703125" bestFit="1" customWidth="1"/>
    <col min="802" max="802" width="13.7109375" bestFit="1" customWidth="1"/>
    <col min="803" max="803" width="12.5703125" customWidth="1"/>
    <col min="1039" max="1039" width="39.5703125" customWidth="1"/>
    <col min="1041" max="1042" width="20.28515625" customWidth="1"/>
    <col min="1043" max="1043" width="14.42578125" bestFit="1" customWidth="1"/>
    <col min="1044" max="1045" width="12.5703125" customWidth="1"/>
    <col min="1046" max="1046" width="13.85546875" customWidth="1"/>
    <col min="1047" max="1047" width="15.140625" customWidth="1"/>
    <col min="1048" max="1049" width="13.85546875" customWidth="1"/>
    <col min="1050" max="1050" width="13.7109375" customWidth="1"/>
    <col min="1051" max="1051" width="14.85546875" customWidth="1"/>
    <col min="1052" max="1052" width="14.140625" customWidth="1"/>
    <col min="1053" max="1053" width="15.28515625" customWidth="1"/>
    <col min="1054" max="1054" width="14.5703125" bestFit="1" customWidth="1"/>
    <col min="1055" max="1056" width="15.5703125" bestFit="1" customWidth="1"/>
    <col min="1057" max="1057" width="14.5703125" bestFit="1" customWidth="1"/>
    <col min="1058" max="1058" width="13.7109375" bestFit="1" customWidth="1"/>
    <col min="1059" max="1059" width="12.5703125" customWidth="1"/>
    <col min="1295" max="1295" width="39.5703125" customWidth="1"/>
    <col min="1297" max="1298" width="20.28515625" customWidth="1"/>
    <col min="1299" max="1299" width="14.42578125" bestFit="1" customWidth="1"/>
    <col min="1300" max="1301" width="12.5703125" customWidth="1"/>
    <col min="1302" max="1302" width="13.85546875" customWidth="1"/>
    <col min="1303" max="1303" width="15.140625" customWidth="1"/>
    <col min="1304" max="1305" width="13.85546875" customWidth="1"/>
    <col min="1306" max="1306" width="13.7109375" customWidth="1"/>
    <col min="1307" max="1307" width="14.85546875" customWidth="1"/>
    <col min="1308" max="1308" width="14.140625" customWidth="1"/>
    <col min="1309" max="1309" width="15.28515625" customWidth="1"/>
    <col min="1310" max="1310" width="14.5703125" bestFit="1" customWidth="1"/>
    <col min="1311" max="1312" width="15.5703125" bestFit="1" customWidth="1"/>
    <col min="1313" max="1313" width="14.5703125" bestFit="1" customWidth="1"/>
    <col min="1314" max="1314" width="13.7109375" bestFit="1" customWidth="1"/>
    <col min="1315" max="1315" width="12.5703125" customWidth="1"/>
    <col min="1551" max="1551" width="39.5703125" customWidth="1"/>
    <col min="1553" max="1554" width="20.28515625" customWidth="1"/>
    <col min="1555" max="1555" width="14.42578125" bestFit="1" customWidth="1"/>
    <col min="1556" max="1557" width="12.5703125" customWidth="1"/>
    <col min="1558" max="1558" width="13.85546875" customWidth="1"/>
    <col min="1559" max="1559" width="15.140625" customWidth="1"/>
    <col min="1560" max="1561" width="13.85546875" customWidth="1"/>
    <col min="1562" max="1562" width="13.7109375" customWidth="1"/>
    <col min="1563" max="1563" width="14.85546875" customWidth="1"/>
    <col min="1564" max="1564" width="14.140625" customWidth="1"/>
    <col min="1565" max="1565" width="15.28515625" customWidth="1"/>
    <col min="1566" max="1566" width="14.5703125" bestFit="1" customWidth="1"/>
    <col min="1567" max="1568" width="15.5703125" bestFit="1" customWidth="1"/>
    <col min="1569" max="1569" width="14.5703125" bestFit="1" customWidth="1"/>
    <col min="1570" max="1570" width="13.7109375" bestFit="1" customWidth="1"/>
    <col min="1571" max="1571" width="12.5703125" customWidth="1"/>
    <col min="1807" max="1807" width="39.5703125" customWidth="1"/>
    <col min="1809" max="1810" width="20.28515625" customWidth="1"/>
    <col min="1811" max="1811" width="14.42578125" bestFit="1" customWidth="1"/>
    <col min="1812" max="1813" width="12.5703125" customWidth="1"/>
    <col min="1814" max="1814" width="13.85546875" customWidth="1"/>
    <col min="1815" max="1815" width="15.140625" customWidth="1"/>
    <col min="1816" max="1817" width="13.85546875" customWidth="1"/>
    <col min="1818" max="1818" width="13.7109375" customWidth="1"/>
    <col min="1819" max="1819" width="14.85546875" customWidth="1"/>
    <col min="1820" max="1820" width="14.140625" customWidth="1"/>
    <col min="1821" max="1821" width="15.28515625" customWidth="1"/>
    <col min="1822" max="1822" width="14.5703125" bestFit="1" customWidth="1"/>
    <col min="1823" max="1824" width="15.5703125" bestFit="1" customWidth="1"/>
    <col min="1825" max="1825" width="14.5703125" bestFit="1" customWidth="1"/>
    <col min="1826" max="1826" width="13.7109375" bestFit="1" customWidth="1"/>
    <col min="1827" max="1827" width="12.5703125" customWidth="1"/>
    <col min="2063" max="2063" width="39.5703125" customWidth="1"/>
    <col min="2065" max="2066" width="20.28515625" customWidth="1"/>
    <col min="2067" max="2067" width="14.42578125" bestFit="1" customWidth="1"/>
    <col min="2068" max="2069" width="12.5703125" customWidth="1"/>
    <col min="2070" max="2070" width="13.85546875" customWidth="1"/>
    <col min="2071" max="2071" width="15.140625" customWidth="1"/>
    <col min="2072" max="2073" width="13.85546875" customWidth="1"/>
    <col min="2074" max="2074" width="13.7109375" customWidth="1"/>
    <col min="2075" max="2075" width="14.85546875" customWidth="1"/>
    <col min="2076" max="2076" width="14.140625" customWidth="1"/>
    <col min="2077" max="2077" width="15.28515625" customWidth="1"/>
    <col min="2078" max="2078" width="14.5703125" bestFit="1" customWidth="1"/>
    <col min="2079" max="2080" width="15.5703125" bestFit="1" customWidth="1"/>
    <col min="2081" max="2081" width="14.5703125" bestFit="1" customWidth="1"/>
    <col min="2082" max="2082" width="13.7109375" bestFit="1" customWidth="1"/>
    <col min="2083" max="2083" width="12.5703125" customWidth="1"/>
    <col min="2319" max="2319" width="39.5703125" customWidth="1"/>
    <col min="2321" max="2322" width="20.28515625" customWidth="1"/>
    <col min="2323" max="2323" width="14.42578125" bestFit="1" customWidth="1"/>
    <col min="2324" max="2325" width="12.5703125" customWidth="1"/>
    <col min="2326" max="2326" width="13.85546875" customWidth="1"/>
    <col min="2327" max="2327" width="15.140625" customWidth="1"/>
    <col min="2328" max="2329" width="13.85546875" customWidth="1"/>
    <col min="2330" max="2330" width="13.7109375" customWidth="1"/>
    <col min="2331" max="2331" width="14.85546875" customWidth="1"/>
    <col min="2332" max="2332" width="14.140625" customWidth="1"/>
    <col min="2333" max="2333" width="15.28515625" customWidth="1"/>
    <col min="2334" max="2334" width="14.5703125" bestFit="1" customWidth="1"/>
    <col min="2335" max="2336" width="15.5703125" bestFit="1" customWidth="1"/>
    <col min="2337" max="2337" width="14.5703125" bestFit="1" customWidth="1"/>
    <col min="2338" max="2338" width="13.7109375" bestFit="1" customWidth="1"/>
    <col min="2339" max="2339" width="12.5703125" customWidth="1"/>
    <col min="2575" max="2575" width="39.5703125" customWidth="1"/>
    <col min="2577" max="2578" width="20.28515625" customWidth="1"/>
    <col min="2579" max="2579" width="14.42578125" bestFit="1" customWidth="1"/>
    <col min="2580" max="2581" width="12.5703125" customWidth="1"/>
    <col min="2582" max="2582" width="13.85546875" customWidth="1"/>
    <col min="2583" max="2583" width="15.140625" customWidth="1"/>
    <col min="2584" max="2585" width="13.85546875" customWidth="1"/>
    <col min="2586" max="2586" width="13.7109375" customWidth="1"/>
    <col min="2587" max="2587" width="14.85546875" customWidth="1"/>
    <col min="2588" max="2588" width="14.140625" customWidth="1"/>
    <col min="2589" max="2589" width="15.28515625" customWidth="1"/>
    <col min="2590" max="2590" width="14.5703125" bestFit="1" customWidth="1"/>
    <col min="2591" max="2592" width="15.5703125" bestFit="1" customWidth="1"/>
    <col min="2593" max="2593" width="14.5703125" bestFit="1" customWidth="1"/>
    <col min="2594" max="2594" width="13.7109375" bestFit="1" customWidth="1"/>
    <col min="2595" max="2595" width="12.5703125" customWidth="1"/>
    <col min="2831" max="2831" width="39.5703125" customWidth="1"/>
    <col min="2833" max="2834" width="20.28515625" customWidth="1"/>
    <col min="2835" max="2835" width="14.42578125" bestFit="1" customWidth="1"/>
    <col min="2836" max="2837" width="12.5703125" customWidth="1"/>
    <col min="2838" max="2838" width="13.85546875" customWidth="1"/>
    <col min="2839" max="2839" width="15.140625" customWidth="1"/>
    <col min="2840" max="2841" width="13.85546875" customWidth="1"/>
    <col min="2842" max="2842" width="13.7109375" customWidth="1"/>
    <col min="2843" max="2843" width="14.85546875" customWidth="1"/>
    <col min="2844" max="2844" width="14.140625" customWidth="1"/>
    <col min="2845" max="2845" width="15.28515625" customWidth="1"/>
    <col min="2846" max="2846" width="14.5703125" bestFit="1" customWidth="1"/>
    <col min="2847" max="2848" width="15.5703125" bestFit="1" customWidth="1"/>
    <col min="2849" max="2849" width="14.5703125" bestFit="1" customWidth="1"/>
    <col min="2850" max="2850" width="13.7109375" bestFit="1" customWidth="1"/>
    <col min="2851" max="2851" width="12.5703125" customWidth="1"/>
    <col min="3087" max="3087" width="39.5703125" customWidth="1"/>
    <col min="3089" max="3090" width="20.28515625" customWidth="1"/>
    <col min="3091" max="3091" width="14.42578125" bestFit="1" customWidth="1"/>
    <col min="3092" max="3093" width="12.5703125" customWidth="1"/>
    <col min="3094" max="3094" width="13.85546875" customWidth="1"/>
    <col min="3095" max="3095" width="15.140625" customWidth="1"/>
    <col min="3096" max="3097" width="13.85546875" customWidth="1"/>
    <col min="3098" max="3098" width="13.7109375" customWidth="1"/>
    <col min="3099" max="3099" width="14.85546875" customWidth="1"/>
    <col min="3100" max="3100" width="14.140625" customWidth="1"/>
    <col min="3101" max="3101" width="15.28515625" customWidth="1"/>
    <col min="3102" max="3102" width="14.5703125" bestFit="1" customWidth="1"/>
    <col min="3103" max="3104" width="15.5703125" bestFit="1" customWidth="1"/>
    <col min="3105" max="3105" width="14.5703125" bestFit="1" customWidth="1"/>
    <col min="3106" max="3106" width="13.7109375" bestFit="1" customWidth="1"/>
    <col min="3107" max="3107" width="12.5703125" customWidth="1"/>
    <col min="3343" max="3343" width="39.5703125" customWidth="1"/>
    <col min="3345" max="3346" width="20.28515625" customWidth="1"/>
    <col min="3347" max="3347" width="14.42578125" bestFit="1" customWidth="1"/>
    <col min="3348" max="3349" width="12.5703125" customWidth="1"/>
    <col min="3350" max="3350" width="13.85546875" customWidth="1"/>
    <col min="3351" max="3351" width="15.140625" customWidth="1"/>
    <col min="3352" max="3353" width="13.85546875" customWidth="1"/>
    <col min="3354" max="3354" width="13.7109375" customWidth="1"/>
    <col min="3355" max="3355" width="14.85546875" customWidth="1"/>
    <col min="3356" max="3356" width="14.140625" customWidth="1"/>
    <col min="3357" max="3357" width="15.28515625" customWidth="1"/>
    <col min="3358" max="3358" width="14.5703125" bestFit="1" customWidth="1"/>
    <col min="3359" max="3360" width="15.5703125" bestFit="1" customWidth="1"/>
    <col min="3361" max="3361" width="14.5703125" bestFit="1" customWidth="1"/>
    <col min="3362" max="3362" width="13.7109375" bestFit="1" customWidth="1"/>
    <col min="3363" max="3363" width="12.5703125" customWidth="1"/>
    <col min="3599" max="3599" width="39.5703125" customWidth="1"/>
    <col min="3601" max="3602" width="20.28515625" customWidth="1"/>
    <col min="3603" max="3603" width="14.42578125" bestFit="1" customWidth="1"/>
    <col min="3604" max="3605" width="12.5703125" customWidth="1"/>
    <col min="3606" max="3606" width="13.85546875" customWidth="1"/>
    <col min="3607" max="3607" width="15.140625" customWidth="1"/>
    <col min="3608" max="3609" width="13.85546875" customWidth="1"/>
    <col min="3610" max="3610" width="13.7109375" customWidth="1"/>
    <col min="3611" max="3611" width="14.85546875" customWidth="1"/>
    <col min="3612" max="3612" width="14.140625" customWidth="1"/>
    <col min="3613" max="3613" width="15.28515625" customWidth="1"/>
    <col min="3614" max="3614" width="14.5703125" bestFit="1" customWidth="1"/>
    <col min="3615" max="3616" width="15.5703125" bestFit="1" customWidth="1"/>
    <col min="3617" max="3617" width="14.5703125" bestFit="1" customWidth="1"/>
    <col min="3618" max="3618" width="13.7109375" bestFit="1" customWidth="1"/>
    <col min="3619" max="3619" width="12.5703125" customWidth="1"/>
    <col min="3855" max="3855" width="39.5703125" customWidth="1"/>
    <col min="3857" max="3858" width="20.28515625" customWidth="1"/>
    <col min="3859" max="3859" width="14.42578125" bestFit="1" customWidth="1"/>
    <col min="3860" max="3861" width="12.5703125" customWidth="1"/>
    <col min="3862" max="3862" width="13.85546875" customWidth="1"/>
    <col min="3863" max="3863" width="15.140625" customWidth="1"/>
    <col min="3864" max="3865" width="13.85546875" customWidth="1"/>
    <col min="3866" max="3866" width="13.7109375" customWidth="1"/>
    <col min="3867" max="3867" width="14.85546875" customWidth="1"/>
    <col min="3868" max="3868" width="14.140625" customWidth="1"/>
    <col min="3869" max="3869" width="15.28515625" customWidth="1"/>
    <col min="3870" max="3870" width="14.5703125" bestFit="1" customWidth="1"/>
    <col min="3871" max="3872" width="15.5703125" bestFit="1" customWidth="1"/>
    <col min="3873" max="3873" width="14.5703125" bestFit="1" customWidth="1"/>
    <col min="3874" max="3874" width="13.7109375" bestFit="1" customWidth="1"/>
    <col min="3875" max="3875" width="12.5703125" customWidth="1"/>
    <col min="4111" max="4111" width="39.5703125" customWidth="1"/>
    <col min="4113" max="4114" width="20.28515625" customWidth="1"/>
    <col min="4115" max="4115" width="14.42578125" bestFit="1" customWidth="1"/>
    <col min="4116" max="4117" width="12.5703125" customWidth="1"/>
    <col min="4118" max="4118" width="13.85546875" customWidth="1"/>
    <col min="4119" max="4119" width="15.140625" customWidth="1"/>
    <col min="4120" max="4121" width="13.85546875" customWidth="1"/>
    <col min="4122" max="4122" width="13.7109375" customWidth="1"/>
    <col min="4123" max="4123" width="14.85546875" customWidth="1"/>
    <col min="4124" max="4124" width="14.140625" customWidth="1"/>
    <col min="4125" max="4125" width="15.28515625" customWidth="1"/>
    <col min="4126" max="4126" width="14.5703125" bestFit="1" customWidth="1"/>
    <col min="4127" max="4128" width="15.5703125" bestFit="1" customWidth="1"/>
    <col min="4129" max="4129" width="14.5703125" bestFit="1" customWidth="1"/>
    <col min="4130" max="4130" width="13.7109375" bestFit="1" customWidth="1"/>
    <col min="4131" max="4131" width="12.5703125" customWidth="1"/>
    <col min="4367" max="4367" width="39.5703125" customWidth="1"/>
    <col min="4369" max="4370" width="20.28515625" customWidth="1"/>
    <col min="4371" max="4371" width="14.42578125" bestFit="1" customWidth="1"/>
    <col min="4372" max="4373" width="12.5703125" customWidth="1"/>
    <col min="4374" max="4374" width="13.85546875" customWidth="1"/>
    <col min="4375" max="4375" width="15.140625" customWidth="1"/>
    <col min="4376" max="4377" width="13.85546875" customWidth="1"/>
    <col min="4378" max="4378" width="13.7109375" customWidth="1"/>
    <col min="4379" max="4379" width="14.85546875" customWidth="1"/>
    <col min="4380" max="4380" width="14.140625" customWidth="1"/>
    <col min="4381" max="4381" width="15.28515625" customWidth="1"/>
    <col min="4382" max="4382" width="14.5703125" bestFit="1" customWidth="1"/>
    <col min="4383" max="4384" width="15.5703125" bestFit="1" customWidth="1"/>
    <col min="4385" max="4385" width="14.5703125" bestFit="1" customWidth="1"/>
    <col min="4386" max="4386" width="13.7109375" bestFit="1" customWidth="1"/>
    <col min="4387" max="4387" width="12.5703125" customWidth="1"/>
    <col min="4623" max="4623" width="39.5703125" customWidth="1"/>
    <col min="4625" max="4626" width="20.28515625" customWidth="1"/>
    <col min="4627" max="4627" width="14.42578125" bestFit="1" customWidth="1"/>
    <col min="4628" max="4629" width="12.5703125" customWidth="1"/>
    <col min="4630" max="4630" width="13.85546875" customWidth="1"/>
    <col min="4631" max="4631" width="15.140625" customWidth="1"/>
    <col min="4632" max="4633" width="13.85546875" customWidth="1"/>
    <col min="4634" max="4634" width="13.7109375" customWidth="1"/>
    <col min="4635" max="4635" width="14.85546875" customWidth="1"/>
    <col min="4636" max="4636" width="14.140625" customWidth="1"/>
    <col min="4637" max="4637" width="15.28515625" customWidth="1"/>
    <col min="4638" max="4638" width="14.5703125" bestFit="1" customWidth="1"/>
    <col min="4639" max="4640" width="15.5703125" bestFit="1" customWidth="1"/>
    <col min="4641" max="4641" width="14.5703125" bestFit="1" customWidth="1"/>
    <col min="4642" max="4642" width="13.7109375" bestFit="1" customWidth="1"/>
    <col min="4643" max="4643" width="12.5703125" customWidth="1"/>
    <col min="4879" max="4879" width="39.5703125" customWidth="1"/>
    <col min="4881" max="4882" width="20.28515625" customWidth="1"/>
    <col min="4883" max="4883" width="14.42578125" bestFit="1" customWidth="1"/>
    <col min="4884" max="4885" width="12.5703125" customWidth="1"/>
    <col min="4886" max="4886" width="13.85546875" customWidth="1"/>
    <col min="4887" max="4887" width="15.140625" customWidth="1"/>
    <col min="4888" max="4889" width="13.85546875" customWidth="1"/>
    <col min="4890" max="4890" width="13.7109375" customWidth="1"/>
    <col min="4891" max="4891" width="14.85546875" customWidth="1"/>
    <col min="4892" max="4892" width="14.140625" customWidth="1"/>
    <col min="4893" max="4893" width="15.28515625" customWidth="1"/>
    <col min="4894" max="4894" width="14.5703125" bestFit="1" customWidth="1"/>
    <col min="4895" max="4896" width="15.5703125" bestFit="1" customWidth="1"/>
    <col min="4897" max="4897" width="14.5703125" bestFit="1" customWidth="1"/>
    <col min="4898" max="4898" width="13.7109375" bestFit="1" customWidth="1"/>
    <col min="4899" max="4899" width="12.5703125" customWidth="1"/>
    <col min="5135" max="5135" width="39.5703125" customWidth="1"/>
    <col min="5137" max="5138" width="20.28515625" customWidth="1"/>
    <col min="5139" max="5139" width="14.42578125" bestFit="1" customWidth="1"/>
    <col min="5140" max="5141" width="12.5703125" customWidth="1"/>
    <col min="5142" max="5142" width="13.85546875" customWidth="1"/>
    <col min="5143" max="5143" width="15.140625" customWidth="1"/>
    <col min="5144" max="5145" width="13.85546875" customWidth="1"/>
    <col min="5146" max="5146" width="13.7109375" customWidth="1"/>
    <col min="5147" max="5147" width="14.85546875" customWidth="1"/>
    <col min="5148" max="5148" width="14.140625" customWidth="1"/>
    <col min="5149" max="5149" width="15.28515625" customWidth="1"/>
    <col min="5150" max="5150" width="14.5703125" bestFit="1" customWidth="1"/>
    <col min="5151" max="5152" width="15.5703125" bestFit="1" customWidth="1"/>
    <col min="5153" max="5153" width="14.5703125" bestFit="1" customWidth="1"/>
    <col min="5154" max="5154" width="13.7109375" bestFit="1" customWidth="1"/>
    <col min="5155" max="5155" width="12.5703125" customWidth="1"/>
    <col min="5391" max="5391" width="39.5703125" customWidth="1"/>
    <col min="5393" max="5394" width="20.28515625" customWidth="1"/>
    <col min="5395" max="5395" width="14.42578125" bestFit="1" customWidth="1"/>
    <col min="5396" max="5397" width="12.5703125" customWidth="1"/>
    <col min="5398" max="5398" width="13.85546875" customWidth="1"/>
    <col min="5399" max="5399" width="15.140625" customWidth="1"/>
    <col min="5400" max="5401" width="13.85546875" customWidth="1"/>
    <col min="5402" max="5402" width="13.7109375" customWidth="1"/>
    <col min="5403" max="5403" width="14.85546875" customWidth="1"/>
    <col min="5404" max="5404" width="14.140625" customWidth="1"/>
    <col min="5405" max="5405" width="15.28515625" customWidth="1"/>
    <col min="5406" max="5406" width="14.5703125" bestFit="1" customWidth="1"/>
    <col min="5407" max="5408" width="15.5703125" bestFit="1" customWidth="1"/>
    <col min="5409" max="5409" width="14.5703125" bestFit="1" customWidth="1"/>
    <col min="5410" max="5410" width="13.7109375" bestFit="1" customWidth="1"/>
    <col min="5411" max="5411" width="12.5703125" customWidth="1"/>
    <col min="5647" max="5647" width="39.5703125" customWidth="1"/>
    <col min="5649" max="5650" width="20.28515625" customWidth="1"/>
    <col min="5651" max="5651" width="14.42578125" bestFit="1" customWidth="1"/>
    <col min="5652" max="5653" width="12.5703125" customWidth="1"/>
    <col min="5654" max="5654" width="13.85546875" customWidth="1"/>
    <col min="5655" max="5655" width="15.140625" customWidth="1"/>
    <col min="5656" max="5657" width="13.85546875" customWidth="1"/>
    <col min="5658" max="5658" width="13.7109375" customWidth="1"/>
    <col min="5659" max="5659" width="14.85546875" customWidth="1"/>
    <col min="5660" max="5660" width="14.140625" customWidth="1"/>
    <col min="5661" max="5661" width="15.28515625" customWidth="1"/>
    <col min="5662" max="5662" width="14.5703125" bestFit="1" customWidth="1"/>
    <col min="5663" max="5664" width="15.5703125" bestFit="1" customWidth="1"/>
    <col min="5665" max="5665" width="14.5703125" bestFit="1" customWidth="1"/>
    <col min="5666" max="5666" width="13.7109375" bestFit="1" customWidth="1"/>
    <col min="5667" max="5667" width="12.5703125" customWidth="1"/>
    <col min="5903" max="5903" width="39.5703125" customWidth="1"/>
    <col min="5905" max="5906" width="20.28515625" customWidth="1"/>
    <col min="5907" max="5907" width="14.42578125" bestFit="1" customWidth="1"/>
    <col min="5908" max="5909" width="12.5703125" customWidth="1"/>
    <col min="5910" max="5910" width="13.85546875" customWidth="1"/>
    <col min="5911" max="5911" width="15.140625" customWidth="1"/>
    <col min="5912" max="5913" width="13.85546875" customWidth="1"/>
    <col min="5914" max="5914" width="13.7109375" customWidth="1"/>
    <col min="5915" max="5915" width="14.85546875" customWidth="1"/>
    <col min="5916" max="5916" width="14.140625" customWidth="1"/>
    <col min="5917" max="5917" width="15.28515625" customWidth="1"/>
    <col min="5918" max="5918" width="14.5703125" bestFit="1" customWidth="1"/>
    <col min="5919" max="5920" width="15.5703125" bestFit="1" customWidth="1"/>
    <col min="5921" max="5921" width="14.5703125" bestFit="1" customWidth="1"/>
    <col min="5922" max="5922" width="13.7109375" bestFit="1" customWidth="1"/>
    <col min="5923" max="5923" width="12.5703125" customWidth="1"/>
    <col min="6159" max="6159" width="39.5703125" customWidth="1"/>
    <col min="6161" max="6162" width="20.28515625" customWidth="1"/>
    <col min="6163" max="6163" width="14.42578125" bestFit="1" customWidth="1"/>
    <col min="6164" max="6165" width="12.5703125" customWidth="1"/>
    <col min="6166" max="6166" width="13.85546875" customWidth="1"/>
    <col min="6167" max="6167" width="15.140625" customWidth="1"/>
    <col min="6168" max="6169" width="13.85546875" customWidth="1"/>
    <col min="6170" max="6170" width="13.7109375" customWidth="1"/>
    <col min="6171" max="6171" width="14.85546875" customWidth="1"/>
    <col min="6172" max="6172" width="14.140625" customWidth="1"/>
    <col min="6173" max="6173" width="15.28515625" customWidth="1"/>
    <col min="6174" max="6174" width="14.5703125" bestFit="1" customWidth="1"/>
    <col min="6175" max="6176" width="15.5703125" bestFit="1" customWidth="1"/>
    <col min="6177" max="6177" width="14.5703125" bestFit="1" customWidth="1"/>
    <col min="6178" max="6178" width="13.7109375" bestFit="1" customWidth="1"/>
    <col min="6179" max="6179" width="12.5703125" customWidth="1"/>
    <col min="6415" max="6415" width="39.5703125" customWidth="1"/>
    <col min="6417" max="6418" width="20.28515625" customWidth="1"/>
    <col min="6419" max="6419" width="14.42578125" bestFit="1" customWidth="1"/>
    <col min="6420" max="6421" width="12.5703125" customWidth="1"/>
    <col min="6422" max="6422" width="13.85546875" customWidth="1"/>
    <col min="6423" max="6423" width="15.140625" customWidth="1"/>
    <col min="6424" max="6425" width="13.85546875" customWidth="1"/>
    <col min="6426" max="6426" width="13.7109375" customWidth="1"/>
    <col min="6427" max="6427" width="14.85546875" customWidth="1"/>
    <col min="6428" max="6428" width="14.140625" customWidth="1"/>
    <col min="6429" max="6429" width="15.28515625" customWidth="1"/>
    <col min="6430" max="6430" width="14.5703125" bestFit="1" customWidth="1"/>
    <col min="6431" max="6432" width="15.5703125" bestFit="1" customWidth="1"/>
    <col min="6433" max="6433" width="14.5703125" bestFit="1" customWidth="1"/>
    <col min="6434" max="6434" width="13.7109375" bestFit="1" customWidth="1"/>
    <col min="6435" max="6435" width="12.5703125" customWidth="1"/>
    <col min="6671" max="6671" width="39.5703125" customWidth="1"/>
    <col min="6673" max="6674" width="20.28515625" customWidth="1"/>
    <col min="6675" max="6675" width="14.42578125" bestFit="1" customWidth="1"/>
    <col min="6676" max="6677" width="12.5703125" customWidth="1"/>
    <col min="6678" max="6678" width="13.85546875" customWidth="1"/>
    <col min="6679" max="6679" width="15.140625" customWidth="1"/>
    <col min="6680" max="6681" width="13.85546875" customWidth="1"/>
    <col min="6682" max="6682" width="13.7109375" customWidth="1"/>
    <col min="6683" max="6683" width="14.85546875" customWidth="1"/>
    <col min="6684" max="6684" width="14.140625" customWidth="1"/>
    <col min="6685" max="6685" width="15.28515625" customWidth="1"/>
    <col min="6686" max="6686" width="14.5703125" bestFit="1" customWidth="1"/>
    <col min="6687" max="6688" width="15.5703125" bestFit="1" customWidth="1"/>
    <col min="6689" max="6689" width="14.5703125" bestFit="1" customWidth="1"/>
    <col min="6690" max="6690" width="13.7109375" bestFit="1" customWidth="1"/>
    <col min="6691" max="6691" width="12.5703125" customWidth="1"/>
    <col min="6927" max="6927" width="39.5703125" customWidth="1"/>
    <col min="6929" max="6930" width="20.28515625" customWidth="1"/>
    <col min="6931" max="6931" width="14.42578125" bestFit="1" customWidth="1"/>
    <col min="6932" max="6933" width="12.5703125" customWidth="1"/>
    <col min="6934" max="6934" width="13.85546875" customWidth="1"/>
    <col min="6935" max="6935" width="15.140625" customWidth="1"/>
    <col min="6936" max="6937" width="13.85546875" customWidth="1"/>
    <col min="6938" max="6938" width="13.7109375" customWidth="1"/>
    <col min="6939" max="6939" width="14.85546875" customWidth="1"/>
    <col min="6940" max="6940" width="14.140625" customWidth="1"/>
    <col min="6941" max="6941" width="15.28515625" customWidth="1"/>
    <col min="6942" max="6942" width="14.5703125" bestFit="1" customWidth="1"/>
    <col min="6943" max="6944" width="15.5703125" bestFit="1" customWidth="1"/>
    <col min="6945" max="6945" width="14.5703125" bestFit="1" customWidth="1"/>
    <col min="6946" max="6946" width="13.7109375" bestFit="1" customWidth="1"/>
    <col min="6947" max="6947" width="12.5703125" customWidth="1"/>
    <col min="7183" max="7183" width="39.5703125" customWidth="1"/>
    <col min="7185" max="7186" width="20.28515625" customWidth="1"/>
    <col min="7187" max="7187" width="14.42578125" bestFit="1" customWidth="1"/>
    <col min="7188" max="7189" width="12.5703125" customWidth="1"/>
    <col min="7190" max="7190" width="13.85546875" customWidth="1"/>
    <col min="7191" max="7191" width="15.140625" customWidth="1"/>
    <col min="7192" max="7193" width="13.85546875" customWidth="1"/>
    <col min="7194" max="7194" width="13.7109375" customWidth="1"/>
    <col min="7195" max="7195" width="14.85546875" customWidth="1"/>
    <col min="7196" max="7196" width="14.140625" customWidth="1"/>
    <col min="7197" max="7197" width="15.28515625" customWidth="1"/>
    <col min="7198" max="7198" width="14.5703125" bestFit="1" customWidth="1"/>
    <col min="7199" max="7200" width="15.5703125" bestFit="1" customWidth="1"/>
    <col min="7201" max="7201" width="14.5703125" bestFit="1" customWidth="1"/>
    <col min="7202" max="7202" width="13.7109375" bestFit="1" customWidth="1"/>
    <col min="7203" max="7203" width="12.5703125" customWidth="1"/>
    <col min="7439" max="7439" width="39.5703125" customWidth="1"/>
    <col min="7441" max="7442" width="20.28515625" customWidth="1"/>
    <col min="7443" max="7443" width="14.42578125" bestFit="1" customWidth="1"/>
    <col min="7444" max="7445" width="12.5703125" customWidth="1"/>
    <col min="7446" max="7446" width="13.85546875" customWidth="1"/>
    <col min="7447" max="7447" width="15.140625" customWidth="1"/>
    <col min="7448" max="7449" width="13.85546875" customWidth="1"/>
    <col min="7450" max="7450" width="13.7109375" customWidth="1"/>
    <col min="7451" max="7451" width="14.85546875" customWidth="1"/>
    <col min="7452" max="7452" width="14.140625" customWidth="1"/>
    <col min="7453" max="7453" width="15.28515625" customWidth="1"/>
    <col min="7454" max="7454" width="14.5703125" bestFit="1" customWidth="1"/>
    <col min="7455" max="7456" width="15.5703125" bestFit="1" customWidth="1"/>
    <col min="7457" max="7457" width="14.5703125" bestFit="1" customWidth="1"/>
    <col min="7458" max="7458" width="13.7109375" bestFit="1" customWidth="1"/>
    <col min="7459" max="7459" width="12.5703125" customWidth="1"/>
    <col min="7695" max="7695" width="39.5703125" customWidth="1"/>
    <col min="7697" max="7698" width="20.28515625" customWidth="1"/>
    <col min="7699" max="7699" width="14.42578125" bestFit="1" customWidth="1"/>
    <col min="7700" max="7701" width="12.5703125" customWidth="1"/>
    <col min="7702" max="7702" width="13.85546875" customWidth="1"/>
    <col min="7703" max="7703" width="15.140625" customWidth="1"/>
    <col min="7704" max="7705" width="13.85546875" customWidth="1"/>
    <col min="7706" max="7706" width="13.7109375" customWidth="1"/>
    <col min="7707" max="7707" width="14.85546875" customWidth="1"/>
    <col min="7708" max="7708" width="14.140625" customWidth="1"/>
    <col min="7709" max="7709" width="15.28515625" customWidth="1"/>
    <col min="7710" max="7710" width="14.5703125" bestFit="1" customWidth="1"/>
    <col min="7711" max="7712" width="15.5703125" bestFit="1" customWidth="1"/>
    <col min="7713" max="7713" width="14.5703125" bestFit="1" customWidth="1"/>
    <col min="7714" max="7714" width="13.7109375" bestFit="1" customWidth="1"/>
    <col min="7715" max="7715" width="12.5703125" customWidth="1"/>
    <col min="7951" max="7951" width="39.5703125" customWidth="1"/>
    <col min="7953" max="7954" width="20.28515625" customWidth="1"/>
    <col min="7955" max="7955" width="14.42578125" bestFit="1" customWidth="1"/>
    <col min="7956" max="7957" width="12.5703125" customWidth="1"/>
    <col min="7958" max="7958" width="13.85546875" customWidth="1"/>
    <col min="7959" max="7959" width="15.140625" customWidth="1"/>
    <col min="7960" max="7961" width="13.85546875" customWidth="1"/>
    <col min="7962" max="7962" width="13.7109375" customWidth="1"/>
    <col min="7963" max="7963" width="14.85546875" customWidth="1"/>
    <col min="7964" max="7964" width="14.140625" customWidth="1"/>
    <col min="7965" max="7965" width="15.28515625" customWidth="1"/>
    <col min="7966" max="7966" width="14.5703125" bestFit="1" customWidth="1"/>
    <col min="7967" max="7968" width="15.5703125" bestFit="1" customWidth="1"/>
    <col min="7969" max="7969" width="14.5703125" bestFit="1" customWidth="1"/>
    <col min="7970" max="7970" width="13.7109375" bestFit="1" customWidth="1"/>
    <col min="7971" max="7971" width="12.5703125" customWidth="1"/>
    <col min="8207" max="8207" width="39.5703125" customWidth="1"/>
    <col min="8209" max="8210" width="20.28515625" customWidth="1"/>
    <col min="8211" max="8211" width="14.42578125" bestFit="1" customWidth="1"/>
    <col min="8212" max="8213" width="12.5703125" customWidth="1"/>
    <col min="8214" max="8214" width="13.85546875" customWidth="1"/>
    <col min="8215" max="8215" width="15.140625" customWidth="1"/>
    <col min="8216" max="8217" width="13.85546875" customWidth="1"/>
    <col min="8218" max="8218" width="13.7109375" customWidth="1"/>
    <col min="8219" max="8219" width="14.85546875" customWidth="1"/>
    <col min="8220" max="8220" width="14.140625" customWidth="1"/>
    <col min="8221" max="8221" width="15.28515625" customWidth="1"/>
    <col min="8222" max="8222" width="14.5703125" bestFit="1" customWidth="1"/>
    <col min="8223" max="8224" width="15.5703125" bestFit="1" customWidth="1"/>
    <col min="8225" max="8225" width="14.5703125" bestFit="1" customWidth="1"/>
    <col min="8226" max="8226" width="13.7109375" bestFit="1" customWidth="1"/>
    <col min="8227" max="8227" width="12.5703125" customWidth="1"/>
    <col min="8463" max="8463" width="39.5703125" customWidth="1"/>
    <col min="8465" max="8466" width="20.28515625" customWidth="1"/>
    <col min="8467" max="8467" width="14.42578125" bestFit="1" customWidth="1"/>
    <col min="8468" max="8469" width="12.5703125" customWidth="1"/>
    <col min="8470" max="8470" width="13.85546875" customWidth="1"/>
    <col min="8471" max="8471" width="15.140625" customWidth="1"/>
    <col min="8472" max="8473" width="13.85546875" customWidth="1"/>
    <col min="8474" max="8474" width="13.7109375" customWidth="1"/>
    <col min="8475" max="8475" width="14.85546875" customWidth="1"/>
    <col min="8476" max="8476" width="14.140625" customWidth="1"/>
    <col min="8477" max="8477" width="15.28515625" customWidth="1"/>
    <col min="8478" max="8478" width="14.5703125" bestFit="1" customWidth="1"/>
    <col min="8479" max="8480" width="15.5703125" bestFit="1" customWidth="1"/>
    <col min="8481" max="8481" width="14.5703125" bestFit="1" customWidth="1"/>
    <col min="8482" max="8482" width="13.7109375" bestFit="1" customWidth="1"/>
    <col min="8483" max="8483" width="12.5703125" customWidth="1"/>
    <col min="8719" max="8719" width="39.5703125" customWidth="1"/>
    <col min="8721" max="8722" width="20.28515625" customWidth="1"/>
    <col min="8723" max="8723" width="14.42578125" bestFit="1" customWidth="1"/>
    <col min="8724" max="8725" width="12.5703125" customWidth="1"/>
    <col min="8726" max="8726" width="13.85546875" customWidth="1"/>
    <col min="8727" max="8727" width="15.140625" customWidth="1"/>
    <col min="8728" max="8729" width="13.85546875" customWidth="1"/>
    <col min="8730" max="8730" width="13.7109375" customWidth="1"/>
    <col min="8731" max="8731" width="14.85546875" customWidth="1"/>
    <col min="8732" max="8732" width="14.140625" customWidth="1"/>
    <col min="8733" max="8733" width="15.28515625" customWidth="1"/>
    <col min="8734" max="8734" width="14.5703125" bestFit="1" customWidth="1"/>
    <col min="8735" max="8736" width="15.5703125" bestFit="1" customWidth="1"/>
    <col min="8737" max="8737" width="14.5703125" bestFit="1" customWidth="1"/>
    <col min="8738" max="8738" width="13.7109375" bestFit="1" customWidth="1"/>
    <col min="8739" max="8739" width="12.5703125" customWidth="1"/>
    <col min="8975" max="8975" width="39.5703125" customWidth="1"/>
    <col min="8977" max="8978" width="20.28515625" customWidth="1"/>
    <col min="8979" max="8979" width="14.42578125" bestFit="1" customWidth="1"/>
    <col min="8980" max="8981" width="12.5703125" customWidth="1"/>
    <col min="8982" max="8982" width="13.85546875" customWidth="1"/>
    <col min="8983" max="8983" width="15.140625" customWidth="1"/>
    <col min="8984" max="8985" width="13.85546875" customWidth="1"/>
    <col min="8986" max="8986" width="13.7109375" customWidth="1"/>
    <col min="8987" max="8987" width="14.85546875" customWidth="1"/>
    <col min="8988" max="8988" width="14.140625" customWidth="1"/>
    <col min="8989" max="8989" width="15.28515625" customWidth="1"/>
    <col min="8990" max="8990" width="14.5703125" bestFit="1" customWidth="1"/>
    <col min="8991" max="8992" width="15.5703125" bestFit="1" customWidth="1"/>
    <col min="8993" max="8993" width="14.5703125" bestFit="1" customWidth="1"/>
    <col min="8994" max="8994" width="13.7109375" bestFit="1" customWidth="1"/>
    <col min="8995" max="8995" width="12.5703125" customWidth="1"/>
    <col min="9231" max="9231" width="39.5703125" customWidth="1"/>
    <col min="9233" max="9234" width="20.28515625" customWidth="1"/>
    <col min="9235" max="9235" width="14.42578125" bestFit="1" customWidth="1"/>
    <col min="9236" max="9237" width="12.5703125" customWidth="1"/>
    <col min="9238" max="9238" width="13.85546875" customWidth="1"/>
    <col min="9239" max="9239" width="15.140625" customWidth="1"/>
    <col min="9240" max="9241" width="13.85546875" customWidth="1"/>
    <col min="9242" max="9242" width="13.7109375" customWidth="1"/>
    <col min="9243" max="9243" width="14.85546875" customWidth="1"/>
    <col min="9244" max="9244" width="14.140625" customWidth="1"/>
    <col min="9245" max="9245" width="15.28515625" customWidth="1"/>
    <col min="9246" max="9246" width="14.5703125" bestFit="1" customWidth="1"/>
    <col min="9247" max="9248" width="15.5703125" bestFit="1" customWidth="1"/>
    <col min="9249" max="9249" width="14.5703125" bestFit="1" customWidth="1"/>
    <col min="9250" max="9250" width="13.7109375" bestFit="1" customWidth="1"/>
    <col min="9251" max="9251" width="12.5703125" customWidth="1"/>
    <col min="9487" max="9487" width="39.5703125" customWidth="1"/>
    <col min="9489" max="9490" width="20.28515625" customWidth="1"/>
    <col min="9491" max="9491" width="14.42578125" bestFit="1" customWidth="1"/>
    <col min="9492" max="9493" width="12.5703125" customWidth="1"/>
    <col min="9494" max="9494" width="13.85546875" customWidth="1"/>
    <col min="9495" max="9495" width="15.140625" customWidth="1"/>
    <col min="9496" max="9497" width="13.85546875" customWidth="1"/>
    <col min="9498" max="9498" width="13.7109375" customWidth="1"/>
    <col min="9499" max="9499" width="14.85546875" customWidth="1"/>
    <col min="9500" max="9500" width="14.140625" customWidth="1"/>
    <col min="9501" max="9501" width="15.28515625" customWidth="1"/>
    <col min="9502" max="9502" width="14.5703125" bestFit="1" customWidth="1"/>
    <col min="9503" max="9504" width="15.5703125" bestFit="1" customWidth="1"/>
    <col min="9505" max="9505" width="14.5703125" bestFit="1" customWidth="1"/>
    <col min="9506" max="9506" width="13.7109375" bestFit="1" customWidth="1"/>
    <col min="9507" max="9507" width="12.5703125" customWidth="1"/>
    <col min="9743" max="9743" width="39.5703125" customWidth="1"/>
    <col min="9745" max="9746" width="20.28515625" customWidth="1"/>
    <col min="9747" max="9747" width="14.42578125" bestFit="1" customWidth="1"/>
    <col min="9748" max="9749" width="12.5703125" customWidth="1"/>
    <col min="9750" max="9750" width="13.85546875" customWidth="1"/>
    <col min="9751" max="9751" width="15.140625" customWidth="1"/>
    <col min="9752" max="9753" width="13.85546875" customWidth="1"/>
    <col min="9754" max="9754" width="13.7109375" customWidth="1"/>
    <col min="9755" max="9755" width="14.85546875" customWidth="1"/>
    <col min="9756" max="9756" width="14.140625" customWidth="1"/>
    <col min="9757" max="9757" width="15.28515625" customWidth="1"/>
    <col min="9758" max="9758" width="14.5703125" bestFit="1" customWidth="1"/>
    <col min="9759" max="9760" width="15.5703125" bestFit="1" customWidth="1"/>
    <col min="9761" max="9761" width="14.5703125" bestFit="1" customWidth="1"/>
    <col min="9762" max="9762" width="13.7109375" bestFit="1" customWidth="1"/>
    <col min="9763" max="9763" width="12.5703125" customWidth="1"/>
    <col min="9999" max="9999" width="39.5703125" customWidth="1"/>
    <col min="10001" max="10002" width="20.28515625" customWidth="1"/>
    <col min="10003" max="10003" width="14.42578125" bestFit="1" customWidth="1"/>
    <col min="10004" max="10005" width="12.5703125" customWidth="1"/>
    <col min="10006" max="10006" width="13.85546875" customWidth="1"/>
    <col min="10007" max="10007" width="15.140625" customWidth="1"/>
    <col min="10008" max="10009" width="13.85546875" customWidth="1"/>
    <col min="10010" max="10010" width="13.7109375" customWidth="1"/>
    <col min="10011" max="10011" width="14.85546875" customWidth="1"/>
    <col min="10012" max="10012" width="14.140625" customWidth="1"/>
    <col min="10013" max="10013" width="15.28515625" customWidth="1"/>
    <col min="10014" max="10014" width="14.5703125" bestFit="1" customWidth="1"/>
    <col min="10015" max="10016" width="15.5703125" bestFit="1" customWidth="1"/>
    <col min="10017" max="10017" width="14.5703125" bestFit="1" customWidth="1"/>
    <col min="10018" max="10018" width="13.7109375" bestFit="1" customWidth="1"/>
    <col min="10019" max="10019" width="12.5703125" customWidth="1"/>
    <col min="10255" max="10255" width="39.5703125" customWidth="1"/>
    <col min="10257" max="10258" width="20.28515625" customWidth="1"/>
    <col min="10259" max="10259" width="14.42578125" bestFit="1" customWidth="1"/>
    <col min="10260" max="10261" width="12.5703125" customWidth="1"/>
    <col min="10262" max="10262" width="13.85546875" customWidth="1"/>
    <col min="10263" max="10263" width="15.140625" customWidth="1"/>
    <col min="10264" max="10265" width="13.85546875" customWidth="1"/>
    <col min="10266" max="10266" width="13.7109375" customWidth="1"/>
    <col min="10267" max="10267" width="14.85546875" customWidth="1"/>
    <col min="10268" max="10268" width="14.140625" customWidth="1"/>
    <col min="10269" max="10269" width="15.28515625" customWidth="1"/>
    <col min="10270" max="10270" width="14.5703125" bestFit="1" customWidth="1"/>
    <col min="10271" max="10272" width="15.5703125" bestFit="1" customWidth="1"/>
    <col min="10273" max="10273" width="14.5703125" bestFit="1" customWidth="1"/>
    <col min="10274" max="10274" width="13.7109375" bestFit="1" customWidth="1"/>
    <col min="10275" max="10275" width="12.5703125" customWidth="1"/>
    <col min="10511" max="10511" width="39.5703125" customWidth="1"/>
    <col min="10513" max="10514" width="20.28515625" customWidth="1"/>
    <col min="10515" max="10515" width="14.42578125" bestFit="1" customWidth="1"/>
    <col min="10516" max="10517" width="12.5703125" customWidth="1"/>
    <col min="10518" max="10518" width="13.85546875" customWidth="1"/>
    <col min="10519" max="10519" width="15.140625" customWidth="1"/>
    <col min="10520" max="10521" width="13.85546875" customWidth="1"/>
    <col min="10522" max="10522" width="13.7109375" customWidth="1"/>
    <col min="10523" max="10523" width="14.85546875" customWidth="1"/>
    <col min="10524" max="10524" width="14.140625" customWidth="1"/>
    <col min="10525" max="10525" width="15.28515625" customWidth="1"/>
    <col min="10526" max="10526" width="14.5703125" bestFit="1" customWidth="1"/>
    <col min="10527" max="10528" width="15.5703125" bestFit="1" customWidth="1"/>
    <col min="10529" max="10529" width="14.5703125" bestFit="1" customWidth="1"/>
    <col min="10530" max="10530" width="13.7109375" bestFit="1" customWidth="1"/>
    <col min="10531" max="10531" width="12.5703125" customWidth="1"/>
    <col min="10767" max="10767" width="39.5703125" customWidth="1"/>
    <col min="10769" max="10770" width="20.28515625" customWidth="1"/>
    <col min="10771" max="10771" width="14.42578125" bestFit="1" customWidth="1"/>
    <col min="10772" max="10773" width="12.5703125" customWidth="1"/>
    <col min="10774" max="10774" width="13.85546875" customWidth="1"/>
    <col min="10775" max="10775" width="15.140625" customWidth="1"/>
    <col min="10776" max="10777" width="13.85546875" customWidth="1"/>
    <col min="10778" max="10778" width="13.7109375" customWidth="1"/>
    <col min="10779" max="10779" width="14.85546875" customWidth="1"/>
    <col min="10780" max="10780" width="14.140625" customWidth="1"/>
    <col min="10781" max="10781" width="15.28515625" customWidth="1"/>
    <col min="10782" max="10782" width="14.5703125" bestFit="1" customWidth="1"/>
    <col min="10783" max="10784" width="15.5703125" bestFit="1" customWidth="1"/>
    <col min="10785" max="10785" width="14.5703125" bestFit="1" customWidth="1"/>
    <col min="10786" max="10786" width="13.7109375" bestFit="1" customWidth="1"/>
    <col min="10787" max="10787" width="12.5703125" customWidth="1"/>
    <col min="11023" max="11023" width="39.5703125" customWidth="1"/>
    <col min="11025" max="11026" width="20.28515625" customWidth="1"/>
    <col min="11027" max="11027" width="14.42578125" bestFit="1" customWidth="1"/>
    <col min="11028" max="11029" width="12.5703125" customWidth="1"/>
    <col min="11030" max="11030" width="13.85546875" customWidth="1"/>
    <col min="11031" max="11031" width="15.140625" customWidth="1"/>
    <col min="11032" max="11033" width="13.85546875" customWidth="1"/>
    <col min="11034" max="11034" width="13.7109375" customWidth="1"/>
    <col min="11035" max="11035" width="14.85546875" customWidth="1"/>
    <col min="11036" max="11036" width="14.140625" customWidth="1"/>
    <col min="11037" max="11037" width="15.28515625" customWidth="1"/>
    <col min="11038" max="11038" width="14.5703125" bestFit="1" customWidth="1"/>
    <col min="11039" max="11040" width="15.5703125" bestFit="1" customWidth="1"/>
    <col min="11041" max="11041" width="14.5703125" bestFit="1" customWidth="1"/>
    <col min="11042" max="11042" width="13.7109375" bestFit="1" customWidth="1"/>
    <col min="11043" max="11043" width="12.5703125" customWidth="1"/>
    <col min="11279" max="11279" width="39.5703125" customWidth="1"/>
    <col min="11281" max="11282" width="20.28515625" customWidth="1"/>
    <col min="11283" max="11283" width="14.42578125" bestFit="1" customWidth="1"/>
    <col min="11284" max="11285" width="12.5703125" customWidth="1"/>
    <col min="11286" max="11286" width="13.85546875" customWidth="1"/>
    <col min="11287" max="11287" width="15.140625" customWidth="1"/>
    <col min="11288" max="11289" width="13.85546875" customWidth="1"/>
    <col min="11290" max="11290" width="13.7109375" customWidth="1"/>
    <col min="11291" max="11291" width="14.85546875" customWidth="1"/>
    <col min="11292" max="11292" width="14.140625" customWidth="1"/>
    <col min="11293" max="11293" width="15.28515625" customWidth="1"/>
    <col min="11294" max="11294" width="14.5703125" bestFit="1" customWidth="1"/>
    <col min="11295" max="11296" width="15.5703125" bestFit="1" customWidth="1"/>
    <col min="11297" max="11297" width="14.5703125" bestFit="1" customWidth="1"/>
    <col min="11298" max="11298" width="13.7109375" bestFit="1" customWidth="1"/>
    <col min="11299" max="11299" width="12.5703125" customWidth="1"/>
    <col min="11535" max="11535" width="39.5703125" customWidth="1"/>
    <col min="11537" max="11538" width="20.28515625" customWidth="1"/>
    <col min="11539" max="11539" width="14.42578125" bestFit="1" customWidth="1"/>
    <col min="11540" max="11541" width="12.5703125" customWidth="1"/>
    <col min="11542" max="11542" width="13.85546875" customWidth="1"/>
    <col min="11543" max="11543" width="15.140625" customWidth="1"/>
    <col min="11544" max="11545" width="13.85546875" customWidth="1"/>
    <col min="11546" max="11546" width="13.7109375" customWidth="1"/>
    <col min="11547" max="11547" width="14.85546875" customWidth="1"/>
    <col min="11548" max="11548" width="14.140625" customWidth="1"/>
    <col min="11549" max="11549" width="15.28515625" customWidth="1"/>
    <col min="11550" max="11550" width="14.5703125" bestFit="1" customWidth="1"/>
    <col min="11551" max="11552" width="15.5703125" bestFit="1" customWidth="1"/>
    <col min="11553" max="11553" width="14.5703125" bestFit="1" customWidth="1"/>
    <col min="11554" max="11554" width="13.7109375" bestFit="1" customWidth="1"/>
    <col min="11555" max="11555" width="12.5703125" customWidth="1"/>
    <col min="11791" max="11791" width="39.5703125" customWidth="1"/>
    <col min="11793" max="11794" width="20.28515625" customWidth="1"/>
    <col min="11795" max="11795" width="14.42578125" bestFit="1" customWidth="1"/>
    <col min="11796" max="11797" width="12.5703125" customWidth="1"/>
    <col min="11798" max="11798" width="13.85546875" customWidth="1"/>
    <col min="11799" max="11799" width="15.140625" customWidth="1"/>
    <col min="11800" max="11801" width="13.85546875" customWidth="1"/>
    <col min="11802" max="11802" width="13.7109375" customWidth="1"/>
    <col min="11803" max="11803" width="14.85546875" customWidth="1"/>
    <col min="11804" max="11804" width="14.140625" customWidth="1"/>
    <col min="11805" max="11805" width="15.28515625" customWidth="1"/>
    <col min="11806" max="11806" width="14.5703125" bestFit="1" customWidth="1"/>
    <col min="11807" max="11808" width="15.5703125" bestFit="1" customWidth="1"/>
    <col min="11809" max="11809" width="14.5703125" bestFit="1" customWidth="1"/>
    <col min="11810" max="11810" width="13.7109375" bestFit="1" customWidth="1"/>
    <col min="11811" max="11811" width="12.5703125" customWidth="1"/>
    <col min="12047" max="12047" width="39.5703125" customWidth="1"/>
    <col min="12049" max="12050" width="20.28515625" customWidth="1"/>
    <col min="12051" max="12051" width="14.42578125" bestFit="1" customWidth="1"/>
    <col min="12052" max="12053" width="12.5703125" customWidth="1"/>
    <col min="12054" max="12054" width="13.85546875" customWidth="1"/>
    <col min="12055" max="12055" width="15.140625" customWidth="1"/>
    <col min="12056" max="12057" width="13.85546875" customWidth="1"/>
    <col min="12058" max="12058" width="13.7109375" customWidth="1"/>
    <col min="12059" max="12059" width="14.85546875" customWidth="1"/>
    <col min="12060" max="12060" width="14.140625" customWidth="1"/>
    <col min="12061" max="12061" width="15.28515625" customWidth="1"/>
    <col min="12062" max="12062" width="14.5703125" bestFit="1" customWidth="1"/>
    <col min="12063" max="12064" width="15.5703125" bestFit="1" customWidth="1"/>
    <col min="12065" max="12065" width="14.5703125" bestFit="1" customWidth="1"/>
    <col min="12066" max="12066" width="13.7109375" bestFit="1" customWidth="1"/>
    <col min="12067" max="12067" width="12.5703125" customWidth="1"/>
    <col min="12303" max="12303" width="39.5703125" customWidth="1"/>
    <col min="12305" max="12306" width="20.28515625" customWidth="1"/>
    <col min="12307" max="12307" width="14.42578125" bestFit="1" customWidth="1"/>
    <col min="12308" max="12309" width="12.5703125" customWidth="1"/>
    <col min="12310" max="12310" width="13.85546875" customWidth="1"/>
    <col min="12311" max="12311" width="15.140625" customWidth="1"/>
    <col min="12312" max="12313" width="13.85546875" customWidth="1"/>
    <col min="12314" max="12314" width="13.7109375" customWidth="1"/>
    <col min="12315" max="12315" width="14.85546875" customWidth="1"/>
    <col min="12316" max="12316" width="14.140625" customWidth="1"/>
    <col min="12317" max="12317" width="15.28515625" customWidth="1"/>
    <col min="12318" max="12318" width="14.5703125" bestFit="1" customWidth="1"/>
    <col min="12319" max="12320" width="15.5703125" bestFit="1" customWidth="1"/>
    <col min="12321" max="12321" width="14.5703125" bestFit="1" customWidth="1"/>
    <col min="12322" max="12322" width="13.7109375" bestFit="1" customWidth="1"/>
    <col min="12323" max="12323" width="12.5703125" customWidth="1"/>
    <col min="12559" max="12559" width="39.5703125" customWidth="1"/>
    <col min="12561" max="12562" width="20.28515625" customWidth="1"/>
    <col min="12563" max="12563" width="14.42578125" bestFit="1" customWidth="1"/>
    <col min="12564" max="12565" width="12.5703125" customWidth="1"/>
    <col min="12566" max="12566" width="13.85546875" customWidth="1"/>
    <col min="12567" max="12567" width="15.140625" customWidth="1"/>
    <col min="12568" max="12569" width="13.85546875" customWidth="1"/>
    <col min="12570" max="12570" width="13.7109375" customWidth="1"/>
    <col min="12571" max="12571" width="14.85546875" customWidth="1"/>
    <col min="12572" max="12572" width="14.140625" customWidth="1"/>
    <col min="12573" max="12573" width="15.28515625" customWidth="1"/>
    <col min="12574" max="12574" width="14.5703125" bestFit="1" customWidth="1"/>
    <col min="12575" max="12576" width="15.5703125" bestFit="1" customWidth="1"/>
    <col min="12577" max="12577" width="14.5703125" bestFit="1" customWidth="1"/>
    <col min="12578" max="12578" width="13.7109375" bestFit="1" customWidth="1"/>
    <col min="12579" max="12579" width="12.5703125" customWidth="1"/>
    <col min="12815" max="12815" width="39.5703125" customWidth="1"/>
    <col min="12817" max="12818" width="20.28515625" customWidth="1"/>
    <col min="12819" max="12819" width="14.42578125" bestFit="1" customWidth="1"/>
    <col min="12820" max="12821" width="12.5703125" customWidth="1"/>
    <col min="12822" max="12822" width="13.85546875" customWidth="1"/>
    <col min="12823" max="12823" width="15.140625" customWidth="1"/>
    <col min="12824" max="12825" width="13.85546875" customWidth="1"/>
    <col min="12826" max="12826" width="13.7109375" customWidth="1"/>
    <col min="12827" max="12827" width="14.85546875" customWidth="1"/>
    <col min="12828" max="12828" width="14.140625" customWidth="1"/>
    <col min="12829" max="12829" width="15.28515625" customWidth="1"/>
    <col min="12830" max="12830" width="14.5703125" bestFit="1" customWidth="1"/>
    <col min="12831" max="12832" width="15.5703125" bestFit="1" customWidth="1"/>
    <col min="12833" max="12833" width="14.5703125" bestFit="1" customWidth="1"/>
    <col min="12834" max="12834" width="13.7109375" bestFit="1" customWidth="1"/>
    <col min="12835" max="12835" width="12.5703125" customWidth="1"/>
    <col min="13071" max="13071" width="39.5703125" customWidth="1"/>
    <col min="13073" max="13074" width="20.28515625" customWidth="1"/>
    <col min="13075" max="13075" width="14.42578125" bestFit="1" customWidth="1"/>
    <col min="13076" max="13077" width="12.5703125" customWidth="1"/>
    <col min="13078" max="13078" width="13.85546875" customWidth="1"/>
    <col min="13079" max="13079" width="15.140625" customWidth="1"/>
    <col min="13080" max="13081" width="13.85546875" customWidth="1"/>
    <col min="13082" max="13082" width="13.7109375" customWidth="1"/>
    <col min="13083" max="13083" width="14.85546875" customWidth="1"/>
    <col min="13084" max="13084" width="14.140625" customWidth="1"/>
    <col min="13085" max="13085" width="15.28515625" customWidth="1"/>
    <col min="13086" max="13086" width="14.5703125" bestFit="1" customWidth="1"/>
    <col min="13087" max="13088" width="15.5703125" bestFit="1" customWidth="1"/>
    <col min="13089" max="13089" width="14.5703125" bestFit="1" customWidth="1"/>
    <col min="13090" max="13090" width="13.7109375" bestFit="1" customWidth="1"/>
    <col min="13091" max="13091" width="12.5703125" customWidth="1"/>
    <col min="13327" max="13327" width="39.5703125" customWidth="1"/>
    <col min="13329" max="13330" width="20.28515625" customWidth="1"/>
    <col min="13331" max="13331" width="14.42578125" bestFit="1" customWidth="1"/>
    <col min="13332" max="13333" width="12.5703125" customWidth="1"/>
    <col min="13334" max="13334" width="13.85546875" customWidth="1"/>
    <col min="13335" max="13335" width="15.140625" customWidth="1"/>
    <col min="13336" max="13337" width="13.85546875" customWidth="1"/>
    <col min="13338" max="13338" width="13.7109375" customWidth="1"/>
    <col min="13339" max="13339" width="14.85546875" customWidth="1"/>
    <col min="13340" max="13340" width="14.140625" customWidth="1"/>
    <col min="13341" max="13341" width="15.28515625" customWidth="1"/>
    <col min="13342" max="13342" width="14.5703125" bestFit="1" customWidth="1"/>
    <col min="13343" max="13344" width="15.5703125" bestFit="1" customWidth="1"/>
    <col min="13345" max="13345" width="14.5703125" bestFit="1" customWidth="1"/>
    <col min="13346" max="13346" width="13.7109375" bestFit="1" customWidth="1"/>
    <col min="13347" max="13347" width="12.5703125" customWidth="1"/>
    <col min="13583" max="13583" width="39.5703125" customWidth="1"/>
    <col min="13585" max="13586" width="20.28515625" customWidth="1"/>
    <col min="13587" max="13587" width="14.42578125" bestFit="1" customWidth="1"/>
    <col min="13588" max="13589" width="12.5703125" customWidth="1"/>
    <col min="13590" max="13590" width="13.85546875" customWidth="1"/>
    <col min="13591" max="13591" width="15.140625" customWidth="1"/>
    <col min="13592" max="13593" width="13.85546875" customWidth="1"/>
    <col min="13594" max="13594" width="13.7109375" customWidth="1"/>
    <col min="13595" max="13595" width="14.85546875" customWidth="1"/>
    <col min="13596" max="13596" width="14.140625" customWidth="1"/>
    <col min="13597" max="13597" width="15.28515625" customWidth="1"/>
    <col min="13598" max="13598" width="14.5703125" bestFit="1" customWidth="1"/>
    <col min="13599" max="13600" width="15.5703125" bestFit="1" customWidth="1"/>
    <col min="13601" max="13601" width="14.5703125" bestFit="1" customWidth="1"/>
    <col min="13602" max="13602" width="13.7109375" bestFit="1" customWidth="1"/>
    <col min="13603" max="13603" width="12.5703125" customWidth="1"/>
    <col min="13839" max="13839" width="39.5703125" customWidth="1"/>
    <col min="13841" max="13842" width="20.28515625" customWidth="1"/>
    <col min="13843" max="13843" width="14.42578125" bestFit="1" customWidth="1"/>
    <col min="13844" max="13845" width="12.5703125" customWidth="1"/>
    <col min="13846" max="13846" width="13.85546875" customWidth="1"/>
    <col min="13847" max="13847" width="15.140625" customWidth="1"/>
    <col min="13848" max="13849" width="13.85546875" customWidth="1"/>
    <col min="13850" max="13850" width="13.7109375" customWidth="1"/>
    <col min="13851" max="13851" width="14.85546875" customWidth="1"/>
    <col min="13852" max="13852" width="14.140625" customWidth="1"/>
    <col min="13853" max="13853" width="15.28515625" customWidth="1"/>
    <col min="13854" max="13854" width="14.5703125" bestFit="1" customWidth="1"/>
    <col min="13855" max="13856" width="15.5703125" bestFit="1" customWidth="1"/>
    <col min="13857" max="13857" width="14.5703125" bestFit="1" customWidth="1"/>
    <col min="13858" max="13858" width="13.7109375" bestFit="1" customWidth="1"/>
    <col min="13859" max="13859" width="12.5703125" customWidth="1"/>
    <col min="14095" max="14095" width="39.5703125" customWidth="1"/>
    <col min="14097" max="14098" width="20.28515625" customWidth="1"/>
    <col min="14099" max="14099" width="14.42578125" bestFit="1" customWidth="1"/>
    <col min="14100" max="14101" width="12.5703125" customWidth="1"/>
    <col min="14102" max="14102" width="13.85546875" customWidth="1"/>
    <col min="14103" max="14103" width="15.140625" customWidth="1"/>
    <col min="14104" max="14105" width="13.85546875" customWidth="1"/>
    <col min="14106" max="14106" width="13.7109375" customWidth="1"/>
    <col min="14107" max="14107" width="14.85546875" customWidth="1"/>
    <col min="14108" max="14108" width="14.140625" customWidth="1"/>
    <col min="14109" max="14109" width="15.28515625" customWidth="1"/>
    <col min="14110" max="14110" width="14.5703125" bestFit="1" customWidth="1"/>
    <col min="14111" max="14112" width="15.5703125" bestFit="1" customWidth="1"/>
    <col min="14113" max="14113" width="14.5703125" bestFit="1" customWidth="1"/>
    <col min="14114" max="14114" width="13.7109375" bestFit="1" customWidth="1"/>
    <col min="14115" max="14115" width="12.5703125" customWidth="1"/>
    <col min="14351" max="14351" width="39.5703125" customWidth="1"/>
    <col min="14353" max="14354" width="20.28515625" customWidth="1"/>
    <col min="14355" max="14355" width="14.42578125" bestFit="1" customWidth="1"/>
    <col min="14356" max="14357" width="12.5703125" customWidth="1"/>
    <col min="14358" max="14358" width="13.85546875" customWidth="1"/>
    <col min="14359" max="14359" width="15.140625" customWidth="1"/>
    <col min="14360" max="14361" width="13.85546875" customWidth="1"/>
    <col min="14362" max="14362" width="13.7109375" customWidth="1"/>
    <col min="14363" max="14363" width="14.85546875" customWidth="1"/>
    <col min="14364" max="14364" width="14.140625" customWidth="1"/>
    <col min="14365" max="14365" width="15.28515625" customWidth="1"/>
    <col min="14366" max="14366" width="14.5703125" bestFit="1" customWidth="1"/>
    <col min="14367" max="14368" width="15.5703125" bestFit="1" customWidth="1"/>
    <col min="14369" max="14369" width="14.5703125" bestFit="1" customWidth="1"/>
    <col min="14370" max="14370" width="13.7109375" bestFit="1" customWidth="1"/>
    <col min="14371" max="14371" width="12.5703125" customWidth="1"/>
    <col min="14607" max="14607" width="39.5703125" customWidth="1"/>
    <col min="14609" max="14610" width="20.28515625" customWidth="1"/>
    <col min="14611" max="14611" width="14.42578125" bestFit="1" customWidth="1"/>
    <col min="14612" max="14613" width="12.5703125" customWidth="1"/>
    <col min="14614" max="14614" width="13.85546875" customWidth="1"/>
    <col min="14615" max="14615" width="15.140625" customWidth="1"/>
    <col min="14616" max="14617" width="13.85546875" customWidth="1"/>
    <col min="14618" max="14618" width="13.7109375" customWidth="1"/>
    <col min="14619" max="14619" width="14.85546875" customWidth="1"/>
    <col min="14620" max="14620" width="14.140625" customWidth="1"/>
    <col min="14621" max="14621" width="15.28515625" customWidth="1"/>
    <col min="14622" max="14622" width="14.5703125" bestFit="1" customWidth="1"/>
    <col min="14623" max="14624" width="15.5703125" bestFit="1" customWidth="1"/>
    <col min="14625" max="14625" width="14.5703125" bestFit="1" customWidth="1"/>
    <col min="14626" max="14626" width="13.7109375" bestFit="1" customWidth="1"/>
    <col min="14627" max="14627" width="12.5703125" customWidth="1"/>
    <col min="14863" max="14863" width="39.5703125" customWidth="1"/>
    <col min="14865" max="14866" width="20.28515625" customWidth="1"/>
    <col min="14867" max="14867" width="14.42578125" bestFit="1" customWidth="1"/>
    <col min="14868" max="14869" width="12.5703125" customWidth="1"/>
    <col min="14870" max="14870" width="13.85546875" customWidth="1"/>
    <col min="14871" max="14871" width="15.140625" customWidth="1"/>
    <col min="14872" max="14873" width="13.85546875" customWidth="1"/>
    <col min="14874" max="14874" width="13.7109375" customWidth="1"/>
    <col min="14875" max="14875" width="14.85546875" customWidth="1"/>
    <col min="14876" max="14876" width="14.140625" customWidth="1"/>
    <col min="14877" max="14877" width="15.28515625" customWidth="1"/>
    <col min="14878" max="14878" width="14.5703125" bestFit="1" customWidth="1"/>
    <col min="14879" max="14880" width="15.5703125" bestFit="1" customWidth="1"/>
    <col min="14881" max="14881" width="14.5703125" bestFit="1" customWidth="1"/>
    <col min="14882" max="14882" width="13.7109375" bestFit="1" customWidth="1"/>
    <col min="14883" max="14883" width="12.5703125" customWidth="1"/>
    <col min="15119" max="15119" width="39.5703125" customWidth="1"/>
    <col min="15121" max="15122" width="20.28515625" customWidth="1"/>
    <col min="15123" max="15123" width="14.42578125" bestFit="1" customWidth="1"/>
    <col min="15124" max="15125" width="12.5703125" customWidth="1"/>
    <col min="15126" max="15126" width="13.85546875" customWidth="1"/>
    <col min="15127" max="15127" width="15.140625" customWidth="1"/>
    <col min="15128" max="15129" width="13.85546875" customWidth="1"/>
    <col min="15130" max="15130" width="13.7109375" customWidth="1"/>
    <col min="15131" max="15131" width="14.85546875" customWidth="1"/>
    <col min="15132" max="15132" width="14.140625" customWidth="1"/>
    <col min="15133" max="15133" width="15.28515625" customWidth="1"/>
    <col min="15134" max="15134" width="14.5703125" bestFit="1" customWidth="1"/>
    <col min="15135" max="15136" width="15.5703125" bestFit="1" customWidth="1"/>
    <col min="15137" max="15137" width="14.5703125" bestFit="1" customWidth="1"/>
    <col min="15138" max="15138" width="13.7109375" bestFit="1" customWidth="1"/>
    <col min="15139" max="15139" width="12.5703125" customWidth="1"/>
    <col min="15375" max="15375" width="39.5703125" customWidth="1"/>
    <col min="15377" max="15378" width="20.28515625" customWidth="1"/>
    <col min="15379" max="15379" width="14.42578125" bestFit="1" customWidth="1"/>
    <col min="15380" max="15381" width="12.5703125" customWidth="1"/>
    <col min="15382" max="15382" width="13.85546875" customWidth="1"/>
    <col min="15383" max="15383" width="15.140625" customWidth="1"/>
    <col min="15384" max="15385" width="13.85546875" customWidth="1"/>
    <col min="15386" max="15386" width="13.7109375" customWidth="1"/>
    <col min="15387" max="15387" width="14.85546875" customWidth="1"/>
    <col min="15388" max="15388" width="14.140625" customWidth="1"/>
    <col min="15389" max="15389" width="15.28515625" customWidth="1"/>
    <col min="15390" max="15390" width="14.5703125" bestFit="1" customWidth="1"/>
    <col min="15391" max="15392" width="15.5703125" bestFit="1" customWidth="1"/>
    <col min="15393" max="15393" width="14.5703125" bestFit="1" customWidth="1"/>
    <col min="15394" max="15394" width="13.7109375" bestFit="1" customWidth="1"/>
    <col min="15395" max="15395" width="12.5703125" customWidth="1"/>
    <col min="15631" max="15631" width="39.5703125" customWidth="1"/>
    <col min="15633" max="15634" width="20.28515625" customWidth="1"/>
    <col min="15635" max="15635" width="14.42578125" bestFit="1" customWidth="1"/>
    <col min="15636" max="15637" width="12.5703125" customWidth="1"/>
    <col min="15638" max="15638" width="13.85546875" customWidth="1"/>
    <col min="15639" max="15639" width="15.140625" customWidth="1"/>
    <col min="15640" max="15641" width="13.85546875" customWidth="1"/>
    <col min="15642" max="15642" width="13.7109375" customWidth="1"/>
    <col min="15643" max="15643" width="14.85546875" customWidth="1"/>
    <col min="15644" max="15644" width="14.140625" customWidth="1"/>
    <col min="15645" max="15645" width="15.28515625" customWidth="1"/>
    <col min="15646" max="15646" width="14.5703125" bestFit="1" customWidth="1"/>
    <col min="15647" max="15648" width="15.5703125" bestFit="1" customWidth="1"/>
    <col min="15649" max="15649" width="14.5703125" bestFit="1" customWidth="1"/>
    <col min="15650" max="15650" width="13.7109375" bestFit="1" customWidth="1"/>
    <col min="15651" max="15651" width="12.5703125" customWidth="1"/>
    <col min="15887" max="15887" width="39.5703125" customWidth="1"/>
    <col min="15889" max="15890" width="20.28515625" customWidth="1"/>
    <col min="15891" max="15891" width="14.42578125" bestFit="1" customWidth="1"/>
    <col min="15892" max="15893" width="12.5703125" customWidth="1"/>
    <col min="15894" max="15894" width="13.85546875" customWidth="1"/>
    <col min="15895" max="15895" width="15.140625" customWidth="1"/>
    <col min="15896" max="15897" width="13.85546875" customWidth="1"/>
    <col min="15898" max="15898" width="13.7109375" customWidth="1"/>
    <col min="15899" max="15899" width="14.85546875" customWidth="1"/>
    <col min="15900" max="15900" width="14.140625" customWidth="1"/>
    <col min="15901" max="15901" width="15.28515625" customWidth="1"/>
    <col min="15902" max="15902" width="14.5703125" bestFit="1" customWidth="1"/>
    <col min="15903" max="15904" width="15.5703125" bestFit="1" customWidth="1"/>
    <col min="15905" max="15905" width="14.5703125" bestFit="1" customWidth="1"/>
    <col min="15906" max="15906" width="13.7109375" bestFit="1" customWidth="1"/>
    <col min="15907" max="15907" width="12.5703125" customWidth="1"/>
    <col min="16143" max="16143" width="39.5703125" customWidth="1"/>
    <col min="16145" max="16146" width="20.28515625" customWidth="1"/>
    <col min="16147" max="16147" width="14.42578125" bestFit="1" customWidth="1"/>
    <col min="16148" max="16149" width="12.5703125" customWidth="1"/>
    <col min="16150" max="16150" width="13.85546875" customWidth="1"/>
    <col min="16151" max="16151" width="15.140625" customWidth="1"/>
    <col min="16152" max="16153" width="13.85546875" customWidth="1"/>
    <col min="16154" max="16154" width="13.7109375" customWidth="1"/>
    <col min="16155" max="16155" width="14.85546875" customWidth="1"/>
    <col min="16156" max="16156" width="14.140625" customWidth="1"/>
    <col min="16157" max="16157" width="15.28515625" customWidth="1"/>
    <col min="16158" max="16158" width="14.5703125" bestFit="1" customWidth="1"/>
    <col min="16159" max="16160" width="15.5703125" bestFit="1" customWidth="1"/>
    <col min="16161" max="16161" width="14.5703125" bestFit="1" customWidth="1"/>
    <col min="16162" max="16162" width="13.7109375" bestFit="1" customWidth="1"/>
    <col min="16163" max="16163" width="12.5703125" customWidth="1"/>
  </cols>
  <sheetData>
    <row r="1" spans="1:35" ht="20.25" x14ac:dyDescent="0.3">
      <c r="A1" s="1" t="s">
        <v>53</v>
      </c>
      <c r="B1" s="2"/>
      <c r="C1" s="1" t="s">
        <v>54</v>
      </c>
      <c r="D1" s="3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5" ht="15.75" x14ac:dyDescent="0.25">
      <c r="A2" s="2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5" ht="15.75" x14ac:dyDescent="0.25">
      <c r="A3" s="5" t="s">
        <v>55</v>
      </c>
      <c r="B3" s="2"/>
      <c r="C3" s="2"/>
      <c r="D3" s="5" t="s">
        <v>56</v>
      </c>
      <c r="E3" s="5" t="s">
        <v>57</v>
      </c>
      <c r="F3" s="2"/>
      <c r="G3" s="2"/>
      <c r="H3" s="2"/>
      <c r="I3" s="2"/>
      <c r="J3" s="2"/>
      <c r="K3" s="2"/>
      <c r="L3" s="2"/>
      <c r="M3" s="2"/>
      <c r="N3" s="2"/>
    </row>
    <row r="4" spans="1:35" x14ac:dyDescent="0.25">
      <c r="N4">
        <f t="shared" ref="N4:U4" si="0">N8/M8</f>
        <v>1.128592267474263</v>
      </c>
      <c r="O4">
        <f t="shared" si="0"/>
        <v>0.97174832482179163</v>
      </c>
      <c r="P4">
        <f t="shared" si="0"/>
        <v>1.1619178799210235</v>
      </c>
      <c r="Q4">
        <f t="shared" si="0"/>
        <v>1.0245229350721008</v>
      </c>
      <c r="R4">
        <f t="shared" si="0"/>
        <v>0.89984163571985032</v>
      </c>
      <c r="S4" s="6">
        <f t="shared" si="0"/>
        <v>1.0062289263721833</v>
      </c>
      <c r="T4" s="6">
        <f t="shared" si="0"/>
        <v>0.87937338972032464</v>
      </c>
      <c r="U4" s="6">
        <f t="shared" si="0"/>
        <v>1.1921292436810269</v>
      </c>
      <c r="V4" s="6">
        <f>V8/U8</f>
        <v>0.91554172212128482</v>
      </c>
      <c r="W4" s="6">
        <f t="shared" ref="W4:Y4" si="1">W8/V8</f>
        <v>1.2448159648000499</v>
      </c>
      <c r="X4" s="6">
        <f t="shared" si="1"/>
        <v>1.0204487956259947</v>
      </c>
      <c r="Y4" s="6">
        <f t="shared" si="1"/>
        <v>1.0397708116777409</v>
      </c>
      <c r="Z4" s="6">
        <f t="shared" ref="Z4:AE4" si="2">Z8/Y8</f>
        <v>1.0176844176785806</v>
      </c>
      <c r="AA4" s="6">
        <f t="shared" si="2"/>
        <v>1.027418990961156</v>
      </c>
      <c r="AB4" s="6">
        <f t="shared" si="2"/>
        <v>1.0343085960118024</v>
      </c>
      <c r="AC4" s="6">
        <f t="shared" si="2"/>
        <v>1.0111556900348329</v>
      </c>
      <c r="AD4" s="6">
        <f t="shared" si="2"/>
        <v>0.93974911233579206</v>
      </c>
      <c r="AE4" s="6">
        <f t="shared" si="2"/>
        <v>0.94976442458687871</v>
      </c>
      <c r="AF4" s="6">
        <f>AF8/AE8</f>
        <v>1.4562620912766309</v>
      </c>
      <c r="AG4" s="6">
        <f>AG8/AF8</f>
        <v>1.0917805347033145</v>
      </c>
      <c r="AH4" s="6">
        <f>AH8/AG8</f>
        <v>0.83534227983726617</v>
      </c>
    </row>
    <row r="5" spans="1:35" ht="15.75" x14ac:dyDescent="0.25">
      <c r="A5" s="2"/>
      <c r="B5" s="5" t="s">
        <v>58</v>
      </c>
      <c r="C5" s="5" t="s">
        <v>59</v>
      </c>
      <c r="D5" s="5" t="s">
        <v>60</v>
      </c>
      <c r="E5" s="5" t="s">
        <v>60</v>
      </c>
      <c r="F5" s="5" t="s">
        <v>61</v>
      </c>
      <c r="G5" s="5" t="s">
        <v>62</v>
      </c>
      <c r="H5" s="5" t="s">
        <v>63</v>
      </c>
      <c r="I5" s="5" t="s">
        <v>64</v>
      </c>
      <c r="J5" s="5" t="s">
        <v>65</v>
      </c>
      <c r="K5" s="5" t="s">
        <v>66</v>
      </c>
      <c r="L5" s="7" t="s">
        <v>67</v>
      </c>
      <c r="M5" s="8" t="s">
        <v>68</v>
      </c>
      <c r="N5" s="8" t="s">
        <v>69</v>
      </c>
      <c r="O5" s="9" t="s">
        <v>70</v>
      </c>
      <c r="P5" s="10" t="s">
        <v>71</v>
      </c>
      <c r="Q5" s="11" t="s">
        <v>72</v>
      </c>
      <c r="R5" s="11" t="s">
        <v>73</v>
      </c>
      <c r="S5" s="11" t="s">
        <v>74</v>
      </c>
      <c r="T5" s="11" t="s">
        <v>75</v>
      </c>
      <c r="U5" s="11" t="s">
        <v>76</v>
      </c>
      <c r="V5" s="11" t="s">
        <v>77</v>
      </c>
      <c r="W5" s="11" t="s">
        <v>78</v>
      </c>
      <c r="X5" s="11" t="s">
        <v>79</v>
      </c>
      <c r="Y5" s="11" t="s">
        <v>80</v>
      </c>
      <c r="Z5" s="11" t="s">
        <v>81</v>
      </c>
      <c r="AA5" s="11" t="s">
        <v>91</v>
      </c>
      <c r="AB5" s="11" t="s">
        <v>99</v>
      </c>
      <c r="AC5" s="11" t="s">
        <v>153</v>
      </c>
      <c r="AD5" s="11" t="s">
        <v>157</v>
      </c>
      <c r="AE5" s="11" t="s">
        <v>158</v>
      </c>
      <c r="AF5" s="11" t="s">
        <v>162</v>
      </c>
      <c r="AG5" s="11" t="s">
        <v>165</v>
      </c>
      <c r="AH5" s="11" t="s">
        <v>168</v>
      </c>
    </row>
    <row r="7" spans="1:35" ht="15.75" x14ac:dyDescent="0.25">
      <c r="A7" s="2" t="s">
        <v>82</v>
      </c>
      <c r="B7" s="12">
        <v>5970864</v>
      </c>
      <c r="C7" s="12">
        <f>B7-C8</f>
        <v>4621566</v>
      </c>
      <c r="D7" s="12">
        <f t="shared" ref="D7:I7" si="3">C7</f>
        <v>4621566</v>
      </c>
      <c r="E7" s="12">
        <f t="shared" si="3"/>
        <v>4621566</v>
      </c>
      <c r="F7" s="12">
        <f t="shared" si="3"/>
        <v>4621566</v>
      </c>
      <c r="G7" s="12">
        <f t="shared" si="3"/>
        <v>4621566</v>
      </c>
      <c r="H7" s="12">
        <f t="shared" si="3"/>
        <v>4621566</v>
      </c>
      <c r="I7" s="12">
        <f t="shared" si="3"/>
        <v>4621566</v>
      </c>
      <c r="J7" s="12">
        <f t="shared" ref="J7:V7" si="4">+I7</f>
        <v>4621566</v>
      </c>
      <c r="K7" s="12">
        <f t="shared" si="4"/>
        <v>4621566</v>
      </c>
      <c r="L7" s="12">
        <f t="shared" si="4"/>
        <v>4621566</v>
      </c>
      <c r="M7" s="12">
        <f t="shared" si="4"/>
        <v>4621566</v>
      </c>
      <c r="N7" s="12">
        <f t="shared" si="4"/>
        <v>4621566</v>
      </c>
      <c r="O7" s="12">
        <f t="shared" si="4"/>
        <v>4621566</v>
      </c>
      <c r="P7" s="12">
        <f t="shared" si="4"/>
        <v>4621566</v>
      </c>
      <c r="Q7" s="12">
        <f t="shared" si="4"/>
        <v>4621566</v>
      </c>
      <c r="R7" s="12">
        <f t="shared" si="4"/>
        <v>4621566</v>
      </c>
      <c r="S7" s="12">
        <f t="shared" si="4"/>
        <v>4621566</v>
      </c>
      <c r="T7" s="12">
        <f t="shared" si="4"/>
        <v>4621566</v>
      </c>
      <c r="U7" s="12">
        <f t="shared" si="4"/>
        <v>4621566</v>
      </c>
      <c r="V7" s="12">
        <f t="shared" si="4"/>
        <v>4621566</v>
      </c>
      <c r="W7" s="12">
        <f>+V7</f>
        <v>4621566</v>
      </c>
      <c r="X7" s="12">
        <f>+W7</f>
        <v>4621566</v>
      </c>
      <c r="Y7" s="12">
        <f>+X7</f>
        <v>4621566</v>
      </c>
      <c r="Z7" s="12">
        <f t="shared" ref="Z7:AE7" si="5">Y7</f>
        <v>4621566</v>
      </c>
      <c r="AA7" s="12">
        <f t="shared" si="5"/>
        <v>4621566</v>
      </c>
      <c r="AB7" s="12">
        <f t="shared" si="5"/>
        <v>4621566</v>
      </c>
      <c r="AC7" s="12">
        <f t="shared" si="5"/>
        <v>4621566</v>
      </c>
      <c r="AD7" s="12">
        <v>4621566</v>
      </c>
      <c r="AE7" s="12">
        <f t="shared" si="5"/>
        <v>4621566</v>
      </c>
      <c r="AF7" s="12">
        <f>AE7</f>
        <v>4621566</v>
      </c>
      <c r="AG7" s="12">
        <f>AF7</f>
        <v>4621566</v>
      </c>
      <c r="AH7" s="12">
        <f>AG7</f>
        <v>4621566</v>
      </c>
    </row>
    <row r="8" spans="1:35" ht="15.75" x14ac:dyDescent="0.25">
      <c r="A8" s="2" t="s">
        <v>83</v>
      </c>
      <c r="B8" s="13">
        <v>0</v>
      </c>
      <c r="C8" s="14">
        <v>1349298</v>
      </c>
      <c r="D8" s="14">
        <f>1650382-22000</f>
        <v>1628382</v>
      </c>
      <c r="E8" s="14">
        <v>1591545.07</v>
      </c>
      <c r="F8" s="14">
        <v>1648169</v>
      </c>
      <c r="G8" s="14">
        <v>1708875</v>
      </c>
      <c r="H8" s="14">
        <v>1727613</v>
      </c>
      <c r="I8" s="14">
        <v>1781122.05</v>
      </c>
      <c r="J8" s="14">
        <v>1841626.61</v>
      </c>
      <c r="K8" s="14">
        <v>1994209</v>
      </c>
      <c r="L8" s="14">
        <v>2016089.87</v>
      </c>
      <c r="M8" s="14">
        <v>1920659.11</v>
      </c>
      <c r="N8" s="14">
        <v>2167641.02</v>
      </c>
      <c r="O8" s="14">
        <v>2106401.5299999998</v>
      </c>
      <c r="P8" s="14">
        <v>2447465.6</v>
      </c>
      <c r="Q8" s="14">
        <v>2507484.64</v>
      </c>
      <c r="R8" s="14">
        <v>2256339.08</v>
      </c>
      <c r="S8" s="14">
        <v>2270393.65</v>
      </c>
      <c r="T8" s="14">
        <v>1996523.7600000002</v>
      </c>
      <c r="U8" s="14">
        <v>2380114.3600000003</v>
      </c>
      <c r="V8" s="12">
        <f>2179094</f>
        <v>2179094</v>
      </c>
      <c r="W8" s="12">
        <v>2712571</v>
      </c>
      <c r="X8" s="12">
        <f>'[1]1314 Payments'!K15</f>
        <v>2768039.81</v>
      </c>
      <c r="Y8" s="15">
        <v>2878127</v>
      </c>
      <c r="Z8" s="28">
        <v>2929025</v>
      </c>
      <c r="AA8" s="12">
        <v>3009335.91</v>
      </c>
      <c r="AB8" s="12">
        <v>3112582</v>
      </c>
      <c r="AC8" s="27">
        <v>3147305</v>
      </c>
      <c r="AD8" s="12">
        <v>2957677.08</v>
      </c>
      <c r="AE8" s="12">
        <v>2809096.4699999997</v>
      </c>
      <c r="AF8" s="12">
        <v>4090780.7000000011</v>
      </c>
      <c r="AG8" s="12">
        <f>+'23-24 PAYMENTS'!Q12</f>
        <v>4466234.74</v>
      </c>
      <c r="AH8" s="63">
        <f>'23-24 PAYMENTS'!Q39</f>
        <v>3730834.71</v>
      </c>
      <c r="AI8" s="16" t="s">
        <v>84</v>
      </c>
    </row>
    <row r="9" spans="1:35" ht="15.75" x14ac:dyDescent="0.25">
      <c r="A9" s="2" t="s">
        <v>85</v>
      </c>
      <c r="B9" s="12">
        <f t="shared" ref="B9:X9" si="6">B7+B8</f>
        <v>5970864</v>
      </c>
      <c r="C9" s="12">
        <f t="shared" si="6"/>
        <v>5970864</v>
      </c>
      <c r="D9" s="12">
        <f t="shared" si="6"/>
        <v>6249948</v>
      </c>
      <c r="E9" s="12">
        <f t="shared" si="6"/>
        <v>6213111.0700000003</v>
      </c>
      <c r="F9" s="12">
        <f t="shared" si="6"/>
        <v>6269735</v>
      </c>
      <c r="G9" s="12">
        <f t="shared" si="6"/>
        <v>6330441</v>
      </c>
      <c r="H9" s="12">
        <f t="shared" si="6"/>
        <v>6349179</v>
      </c>
      <c r="I9" s="12">
        <f t="shared" si="6"/>
        <v>6402688.0499999998</v>
      </c>
      <c r="J9" s="12">
        <f t="shared" si="6"/>
        <v>6463192.6100000003</v>
      </c>
      <c r="K9" s="12">
        <f t="shared" si="6"/>
        <v>6615775</v>
      </c>
      <c r="L9" s="12">
        <f t="shared" si="6"/>
        <v>6637655.8700000001</v>
      </c>
      <c r="M9" s="12">
        <f t="shared" si="6"/>
        <v>6542225.1100000003</v>
      </c>
      <c r="N9" s="12">
        <f t="shared" si="6"/>
        <v>6789207.0199999996</v>
      </c>
      <c r="O9" s="12">
        <f t="shared" si="6"/>
        <v>6727967.5299999993</v>
      </c>
      <c r="P9" s="12">
        <f t="shared" si="6"/>
        <v>7069031.5999999996</v>
      </c>
      <c r="Q9" s="12">
        <f t="shared" si="6"/>
        <v>7129050.6400000006</v>
      </c>
      <c r="R9" s="12">
        <f t="shared" si="6"/>
        <v>6877905.0800000001</v>
      </c>
      <c r="S9" s="12">
        <f t="shared" si="6"/>
        <v>6891959.6500000004</v>
      </c>
      <c r="T9" s="12">
        <f t="shared" si="6"/>
        <v>6618089.7599999998</v>
      </c>
      <c r="U9" s="12">
        <f t="shared" si="6"/>
        <v>7001680.3600000003</v>
      </c>
      <c r="V9" s="17">
        <f t="shared" si="6"/>
        <v>6800660</v>
      </c>
      <c r="W9" s="17">
        <f t="shared" si="6"/>
        <v>7334137</v>
      </c>
      <c r="X9" s="17">
        <f t="shared" si="6"/>
        <v>7389605.8100000005</v>
      </c>
      <c r="Y9" s="12">
        <f t="shared" ref="Y9:AC9" si="7">Y7+Y8</f>
        <v>7499693</v>
      </c>
      <c r="Z9" s="17">
        <f t="shared" si="7"/>
        <v>7550591</v>
      </c>
      <c r="AA9" s="17">
        <f t="shared" si="7"/>
        <v>7630901.9100000001</v>
      </c>
      <c r="AB9" s="17">
        <f t="shared" si="7"/>
        <v>7734148</v>
      </c>
      <c r="AC9" s="17">
        <f t="shared" si="7"/>
        <v>7768871</v>
      </c>
      <c r="AD9" s="17">
        <v>7579243.0800000001</v>
      </c>
      <c r="AE9" s="17">
        <v>7430662.4699999997</v>
      </c>
      <c r="AF9" s="17">
        <f>AF7+AF8</f>
        <v>8712346.7000000011</v>
      </c>
      <c r="AG9" s="17">
        <f>AG7+AG8</f>
        <v>9087800.7400000002</v>
      </c>
      <c r="AH9" s="17">
        <f>AH7+AH8</f>
        <v>8352400.71</v>
      </c>
      <c r="AI9" s="18">
        <f>+AH9-B11</f>
        <v>2381536.71</v>
      </c>
    </row>
    <row r="10" spans="1:35" ht="15.75" x14ac:dyDescent="0.25">
      <c r="A10" s="2"/>
      <c r="B10" s="12"/>
      <c r="C10" s="12"/>
      <c r="D10" s="12"/>
      <c r="E10" s="12"/>
      <c r="F10" s="12"/>
      <c r="G10" s="12"/>
      <c r="H10" s="12"/>
      <c r="I10" s="12"/>
      <c r="J10" s="2"/>
      <c r="K10" s="2"/>
      <c r="L10" s="2"/>
      <c r="M10" s="2"/>
      <c r="N10" s="2"/>
      <c r="O10" s="2"/>
      <c r="P10" s="2"/>
      <c r="Q10" s="2"/>
    </row>
    <row r="11" spans="1:35" ht="15.75" x14ac:dyDescent="0.25">
      <c r="A11" s="2" t="s">
        <v>86</v>
      </c>
      <c r="B11" s="12">
        <f>B25</f>
        <v>5970864</v>
      </c>
      <c r="C11" s="12">
        <v>5970864</v>
      </c>
      <c r="D11" s="12">
        <f t="shared" ref="D11:W11" si="8">D25</f>
        <v>6249948</v>
      </c>
      <c r="E11" s="12">
        <f t="shared" si="8"/>
        <v>6213111.0700000003</v>
      </c>
      <c r="F11" s="12">
        <f t="shared" si="8"/>
        <v>6269735</v>
      </c>
      <c r="G11" s="12">
        <f t="shared" si="8"/>
        <v>6330441</v>
      </c>
      <c r="H11" s="12">
        <f>H25</f>
        <v>6349179</v>
      </c>
      <c r="I11" s="12">
        <f t="shared" si="8"/>
        <v>6402688.0499999998</v>
      </c>
      <c r="J11" s="12">
        <f t="shared" si="8"/>
        <v>6463192.6099999994</v>
      </c>
      <c r="K11" s="12">
        <f t="shared" si="8"/>
        <v>6615774.9999999991</v>
      </c>
      <c r="L11" s="12">
        <f t="shared" si="8"/>
        <v>6637655.8699999992</v>
      </c>
      <c r="M11" s="12">
        <f t="shared" si="8"/>
        <v>6542225.1099999994</v>
      </c>
      <c r="N11" s="12">
        <f t="shared" si="8"/>
        <v>6789207.0199999996</v>
      </c>
      <c r="O11" s="12">
        <f t="shared" si="8"/>
        <v>6727967.5299999993</v>
      </c>
      <c r="P11" s="12">
        <f t="shared" si="8"/>
        <v>7069031.5999999996</v>
      </c>
      <c r="Q11" s="12">
        <f t="shared" si="8"/>
        <v>7129050.6399999997</v>
      </c>
      <c r="R11" s="12">
        <f t="shared" si="8"/>
        <v>6877905.0800000001</v>
      </c>
      <c r="S11" s="12">
        <f t="shared" si="8"/>
        <v>6891959.6500000004</v>
      </c>
      <c r="T11" s="12">
        <f t="shared" si="8"/>
        <v>6618089.7600000007</v>
      </c>
      <c r="U11" s="12">
        <f t="shared" si="8"/>
        <v>7001680.3600000013</v>
      </c>
      <c r="V11" s="12">
        <f t="shared" si="8"/>
        <v>6800660.0000000009</v>
      </c>
      <c r="W11" s="12">
        <f t="shared" si="8"/>
        <v>7334137.0000000009</v>
      </c>
      <c r="X11" s="12">
        <f t="shared" ref="X11:AB11" si="9">X25</f>
        <v>7389605.8100000005</v>
      </c>
      <c r="Y11" s="12">
        <f t="shared" si="9"/>
        <v>7499693</v>
      </c>
      <c r="Z11" s="12">
        <f t="shared" si="9"/>
        <v>7550591</v>
      </c>
      <c r="AA11" s="12">
        <f t="shared" si="9"/>
        <v>7630901.9100000001</v>
      </c>
      <c r="AB11" s="12">
        <f t="shared" si="9"/>
        <v>7734148</v>
      </c>
      <c r="AC11" s="12">
        <f>AC25</f>
        <v>7768871</v>
      </c>
      <c r="AD11" s="12">
        <v>7579243.0800000001</v>
      </c>
      <c r="AE11" s="12">
        <v>7430662.4699999997</v>
      </c>
      <c r="AF11" s="12">
        <f>AF25</f>
        <v>8712346.7000000011</v>
      </c>
      <c r="AG11" s="12">
        <f>AG25</f>
        <v>9087800.7400000002</v>
      </c>
      <c r="AH11" s="12">
        <f>AH25</f>
        <v>8352400.71</v>
      </c>
    </row>
    <row r="12" spans="1:35" ht="15.75" x14ac:dyDescent="0.25">
      <c r="A12" s="2"/>
      <c r="B12" s="12"/>
      <c r="C12" s="12"/>
      <c r="D12" s="12"/>
      <c r="E12" s="12"/>
      <c r="F12" s="12"/>
      <c r="G12" s="12"/>
      <c r="H12" s="12"/>
      <c r="I12" s="12"/>
      <c r="J12" s="2"/>
      <c r="K12" s="2"/>
      <c r="L12" s="2"/>
      <c r="M12" s="2"/>
      <c r="N12" s="2"/>
      <c r="O12" s="2"/>
      <c r="P12" s="2"/>
      <c r="Q12" s="2"/>
      <c r="R12" s="2"/>
    </row>
    <row r="13" spans="1:35" ht="15.75" x14ac:dyDescent="0.25">
      <c r="A13" s="2" t="s">
        <v>87</v>
      </c>
      <c r="B13" s="12">
        <f t="shared" ref="B13:Z13" si="10">B11-B9</f>
        <v>0</v>
      </c>
      <c r="C13" s="12">
        <f t="shared" si="10"/>
        <v>0</v>
      </c>
      <c r="D13" s="12">
        <f t="shared" si="10"/>
        <v>0</v>
      </c>
      <c r="E13" s="12">
        <f t="shared" si="10"/>
        <v>0</v>
      </c>
      <c r="F13" s="12">
        <f t="shared" si="10"/>
        <v>0</v>
      </c>
      <c r="G13" s="12">
        <f t="shared" si="10"/>
        <v>0</v>
      </c>
      <c r="H13" s="12">
        <f t="shared" si="10"/>
        <v>0</v>
      </c>
      <c r="I13" s="12">
        <f t="shared" si="10"/>
        <v>0</v>
      </c>
      <c r="J13" s="12">
        <f t="shared" si="10"/>
        <v>0</v>
      </c>
      <c r="K13" s="12">
        <f t="shared" si="10"/>
        <v>0</v>
      </c>
      <c r="L13" s="12">
        <f t="shared" si="10"/>
        <v>0</v>
      </c>
      <c r="M13" s="12">
        <f t="shared" si="10"/>
        <v>0</v>
      </c>
      <c r="N13" s="12">
        <f t="shared" si="10"/>
        <v>0</v>
      </c>
      <c r="O13" s="12">
        <f t="shared" si="10"/>
        <v>0</v>
      </c>
      <c r="P13" s="12">
        <f t="shared" si="10"/>
        <v>0</v>
      </c>
      <c r="Q13" s="12">
        <f t="shared" si="10"/>
        <v>0</v>
      </c>
      <c r="R13" s="12">
        <f t="shared" si="10"/>
        <v>0</v>
      </c>
      <c r="S13" s="12">
        <f t="shared" si="10"/>
        <v>0</v>
      </c>
      <c r="T13" s="12">
        <f t="shared" si="10"/>
        <v>0</v>
      </c>
      <c r="U13" s="12">
        <f t="shared" si="10"/>
        <v>0</v>
      </c>
      <c r="V13" s="12">
        <f t="shared" si="10"/>
        <v>0</v>
      </c>
      <c r="W13" s="12">
        <f t="shared" si="10"/>
        <v>0</v>
      </c>
      <c r="X13" s="12">
        <f t="shared" si="10"/>
        <v>0</v>
      </c>
      <c r="Y13" s="12">
        <f t="shared" si="10"/>
        <v>0</v>
      </c>
      <c r="Z13" s="12">
        <f t="shared" si="10"/>
        <v>0</v>
      </c>
      <c r="AA13" s="12">
        <f t="shared" ref="AA13" si="11">AA11-AA9</f>
        <v>0</v>
      </c>
      <c r="AB13" s="12">
        <f t="shared" ref="AB13:AC13" si="12">AB11-AB9</f>
        <v>0</v>
      </c>
      <c r="AC13" s="12">
        <f t="shared" si="12"/>
        <v>0</v>
      </c>
      <c r="AD13" s="12">
        <v>0</v>
      </c>
      <c r="AE13" s="12">
        <v>0</v>
      </c>
      <c r="AF13" s="12">
        <v>0</v>
      </c>
      <c r="AG13" s="12">
        <v>1</v>
      </c>
      <c r="AH13" s="12">
        <v>0</v>
      </c>
    </row>
    <row r="14" spans="1:35" ht="16.5" thickBot="1" x14ac:dyDescent="0.3">
      <c r="A14" s="2"/>
      <c r="B14" s="19"/>
      <c r="C14" s="19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1:35" ht="16.5" thickTop="1" x14ac:dyDescent="0.25">
      <c r="A15" s="2"/>
      <c r="B15" s="12"/>
      <c r="C15" s="12"/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35" ht="15.75" x14ac:dyDescent="0.25">
      <c r="A16" s="2"/>
      <c r="B16" s="12"/>
      <c r="C16" s="12"/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34" ht="15.75" x14ac:dyDescent="0.25">
      <c r="A17" s="2"/>
      <c r="B17" s="12"/>
      <c r="C17" s="12"/>
      <c r="D17" s="22" t="s">
        <v>88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34" ht="15.75" x14ac:dyDescent="0.25">
      <c r="A18" s="2"/>
      <c r="B18" s="12"/>
      <c r="C18" s="12"/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34" ht="15.75" x14ac:dyDescent="0.25">
      <c r="A19" s="5" t="s">
        <v>89</v>
      </c>
      <c r="B19" s="12"/>
      <c r="C19" s="12"/>
      <c r="D19" s="23" t="s">
        <v>56</v>
      </c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34" ht="15.75" x14ac:dyDescent="0.25">
      <c r="A20" s="2"/>
      <c r="B20" s="5" t="s">
        <v>58</v>
      </c>
      <c r="C20" s="5" t="s">
        <v>59</v>
      </c>
      <c r="D20" s="5" t="s">
        <v>60</v>
      </c>
      <c r="E20" s="5" t="s">
        <v>61</v>
      </c>
      <c r="F20" s="5" t="s">
        <v>62</v>
      </c>
      <c r="G20" s="5" t="s">
        <v>63</v>
      </c>
      <c r="H20" s="5" t="s">
        <v>64</v>
      </c>
      <c r="I20" s="5" t="s">
        <v>90</v>
      </c>
      <c r="J20" s="5" t="s">
        <v>66</v>
      </c>
      <c r="K20" s="24" t="s">
        <v>67</v>
      </c>
      <c r="L20" s="25" t="s">
        <v>68</v>
      </c>
      <c r="M20" s="25" t="s">
        <v>69</v>
      </c>
      <c r="N20" s="25" t="s">
        <v>70</v>
      </c>
      <c r="O20" s="25" t="s">
        <v>71</v>
      </c>
      <c r="P20" s="25" t="s">
        <v>72</v>
      </c>
      <c r="Q20" s="11" t="s">
        <v>73</v>
      </c>
      <c r="R20" s="11" t="s">
        <v>74</v>
      </c>
      <c r="S20" s="11" t="s">
        <v>75</v>
      </c>
      <c r="T20" s="11" t="s">
        <v>76</v>
      </c>
      <c r="U20" s="11" t="s">
        <v>77</v>
      </c>
      <c r="V20" s="11" t="s">
        <v>78</v>
      </c>
      <c r="W20" s="11" t="s">
        <v>79</v>
      </c>
      <c r="X20" s="11" t="s">
        <v>80</v>
      </c>
      <c r="Y20" s="11" t="s">
        <v>81</v>
      </c>
      <c r="Z20" s="11" t="s">
        <v>91</v>
      </c>
      <c r="AA20" s="11" t="s">
        <v>99</v>
      </c>
      <c r="AB20" s="11" t="s">
        <v>153</v>
      </c>
      <c r="AC20" s="11" t="s">
        <v>157</v>
      </c>
      <c r="AD20" s="11" t="s">
        <v>158</v>
      </c>
      <c r="AE20" s="11" t="s">
        <v>162</v>
      </c>
      <c r="AF20" s="11" t="s">
        <v>165</v>
      </c>
      <c r="AG20" s="11" t="s">
        <v>168</v>
      </c>
      <c r="AH20" s="11" t="s">
        <v>319</v>
      </c>
    </row>
    <row r="21" spans="1:34" ht="15.75" x14ac:dyDescent="0.25">
      <c r="A21" s="2"/>
      <c r="B21" s="12"/>
      <c r="C21" s="12"/>
      <c r="D21" s="12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34" ht="15.75" x14ac:dyDescent="0.25">
      <c r="A22" s="2" t="s">
        <v>92</v>
      </c>
      <c r="B22" s="12">
        <f>B7</f>
        <v>5970864</v>
      </c>
      <c r="C22" s="12"/>
      <c r="D22" s="12">
        <f>B25</f>
        <v>5970864</v>
      </c>
      <c r="E22" s="12">
        <f t="shared" ref="E22:X22" si="13">D25</f>
        <v>6249948</v>
      </c>
      <c r="F22" s="12">
        <f t="shared" si="13"/>
        <v>6213111.0700000003</v>
      </c>
      <c r="G22" s="12">
        <f t="shared" si="13"/>
        <v>6269735</v>
      </c>
      <c r="H22" s="12">
        <f t="shared" si="13"/>
        <v>6330441</v>
      </c>
      <c r="I22" s="12">
        <f t="shared" si="13"/>
        <v>6349179</v>
      </c>
      <c r="J22" s="12">
        <f t="shared" si="13"/>
        <v>6402688.0499999998</v>
      </c>
      <c r="K22" s="12">
        <f t="shared" si="13"/>
        <v>6463192.6099999994</v>
      </c>
      <c r="L22" s="12">
        <f t="shared" si="13"/>
        <v>6615774.9999999991</v>
      </c>
      <c r="M22" s="12">
        <f t="shared" si="13"/>
        <v>6637655.8699999992</v>
      </c>
      <c r="N22" s="12">
        <f t="shared" si="13"/>
        <v>6542225.1099999994</v>
      </c>
      <c r="O22" s="12">
        <f t="shared" si="13"/>
        <v>6789207.0199999996</v>
      </c>
      <c r="P22" s="12">
        <f t="shared" si="13"/>
        <v>6727967.5299999993</v>
      </c>
      <c r="Q22" s="12">
        <f>P25</f>
        <v>7069031.5999999996</v>
      </c>
      <c r="R22" s="12">
        <f t="shared" si="13"/>
        <v>7129050.6399999997</v>
      </c>
      <c r="S22" s="12">
        <f t="shared" si="13"/>
        <v>6877905.0800000001</v>
      </c>
      <c r="T22" s="12">
        <f t="shared" si="13"/>
        <v>6891959.6500000004</v>
      </c>
      <c r="U22" s="12">
        <f t="shared" si="13"/>
        <v>6618089.7600000007</v>
      </c>
      <c r="V22" s="12">
        <f t="shared" si="13"/>
        <v>7001680.3600000013</v>
      </c>
      <c r="W22" s="12">
        <f t="shared" si="13"/>
        <v>6800660.0000000009</v>
      </c>
      <c r="X22" s="12">
        <f t="shared" si="13"/>
        <v>7334137.0000000009</v>
      </c>
      <c r="Y22" s="12">
        <f t="shared" ref="Y22:AC22" si="14">X25</f>
        <v>7389605.8100000005</v>
      </c>
      <c r="Z22" s="12">
        <f t="shared" si="14"/>
        <v>7499693</v>
      </c>
      <c r="AA22" s="12">
        <f t="shared" si="14"/>
        <v>7550591</v>
      </c>
      <c r="AB22" s="12">
        <f t="shared" si="14"/>
        <v>7630901.9100000001</v>
      </c>
      <c r="AC22" s="12">
        <f t="shared" si="14"/>
        <v>7734148</v>
      </c>
      <c r="AD22" s="12">
        <f>AC25</f>
        <v>7768871</v>
      </c>
      <c r="AE22" s="12">
        <f>AD25</f>
        <v>7579243.0800000001</v>
      </c>
      <c r="AF22" s="12">
        <f>AE25</f>
        <v>7430662.4699999997</v>
      </c>
      <c r="AG22" s="12">
        <f>AF25</f>
        <v>8712346.7000000011</v>
      </c>
      <c r="AH22" s="12">
        <f>AG25</f>
        <v>9087800.7400000002</v>
      </c>
    </row>
    <row r="23" spans="1:34" ht="15.75" x14ac:dyDescent="0.25">
      <c r="A23" s="2" t="s">
        <v>93</v>
      </c>
      <c r="B23" s="26" t="s">
        <v>94</v>
      </c>
      <c r="C23" s="12"/>
      <c r="D23" s="12">
        <f t="shared" ref="D23:X23" si="15">D8-C8</f>
        <v>279084</v>
      </c>
      <c r="E23" s="12">
        <f t="shared" si="15"/>
        <v>-36836.929999999935</v>
      </c>
      <c r="F23" s="12">
        <f t="shared" si="15"/>
        <v>56623.929999999935</v>
      </c>
      <c r="G23" s="12">
        <f t="shared" si="15"/>
        <v>60706</v>
      </c>
      <c r="H23" s="12">
        <f t="shared" si="15"/>
        <v>18738</v>
      </c>
      <c r="I23" s="12">
        <f t="shared" si="15"/>
        <v>53509.050000000047</v>
      </c>
      <c r="J23" s="12">
        <f t="shared" si="15"/>
        <v>60504.560000000056</v>
      </c>
      <c r="K23" s="12">
        <f t="shared" si="15"/>
        <v>152582.3899999999</v>
      </c>
      <c r="L23" s="12">
        <f t="shared" si="15"/>
        <v>21880.870000000112</v>
      </c>
      <c r="M23" s="12">
        <f t="shared" si="15"/>
        <v>-95430.760000000009</v>
      </c>
      <c r="N23" s="12">
        <f t="shared" si="15"/>
        <v>246981.90999999992</v>
      </c>
      <c r="O23" s="12">
        <f t="shared" si="15"/>
        <v>-61239.490000000224</v>
      </c>
      <c r="P23" s="12">
        <f t="shared" si="15"/>
        <v>341064.0700000003</v>
      </c>
      <c r="Q23" s="12">
        <f t="shared" si="15"/>
        <v>60019.040000000037</v>
      </c>
      <c r="R23" s="12">
        <f t="shared" si="15"/>
        <v>-251145.56000000006</v>
      </c>
      <c r="S23" s="12">
        <f t="shared" si="15"/>
        <v>14054.569999999832</v>
      </c>
      <c r="T23" s="12">
        <f t="shared" si="15"/>
        <v>-273869.88999999966</v>
      </c>
      <c r="U23" s="12">
        <f t="shared" si="15"/>
        <v>383590.60000000009</v>
      </c>
      <c r="V23" s="12">
        <f t="shared" si="15"/>
        <v>-201020.36000000034</v>
      </c>
      <c r="W23" s="12">
        <f t="shared" si="15"/>
        <v>533477</v>
      </c>
      <c r="X23" s="12">
        <f t="shared" si="15"/>
        <v>55468.810000000056</v>
      </c>
      <c r="Y23" s="12">
        <f t="shared" ref="Y23:AB23" si="16">Y8-X8</f>
        <v>110087.18999999994</v>
      </c>
      <c r="Z23" s="12">
        <f t="shared" si="16"/>
        <v>50898</v>
      </c>
      <c r="AA23" s="12">
        <f t="shared" si="16"/>
        <v>80310.910000000149</v>
      </c>
      <c r="AB23" s="12">
        <f t="shared" si="16"/>
        <v>103246.08999999985</v>
      </c>
      <c r="AC23" s="12">
        <f t="shared" ref="AC23:AE23" si="17">AC8-AB8</f>
        <v>34723</v>
      </c>
      <c r="AD23" s="12">
        <f t="shared" si="17"/>
        <v>-189627.91999999993</v>
      </c>
      <c r="AE23" s="12">
        <f t="shared" si="17"/>
        <v>-148580.61000000034</v>
      </c>
      <c r="AF23" s="12">
        <f>AF8-AE8</f>
        <v>1281684.2300000014</v>
      </c>
      <c r="AG23" s="12">
        <f>AG8-AF8</f>
        <v>375454.03999999911</v>
      </c>
      <c r="AH23" s="12">
        <f>AH8-AG8</f>
        <v>-735400.03000000026</v>
      </c>
    </row>
    <row r="24" spans="1:34" ht="15.75" x14ac:dyDescent="0.25">
      <c r="A24" s="2" t="s">
        <v>95</v>
      </c>
      <c r="B24" s="14"/>
      <c r="C24" s="14"/>
      <c r="D24" s="14">
        <f t="shared" ref="D24:X24" si="18">D23</f>
        <v>279084</v>
      </c>
      <c r="E24" s="14">
        <f t="shared" si="18"/>
        <v>-36836.929999999935</v>
      </c>
      <c r="F24" s="14">
        <f t="shared" si="18"/>
        <v>56623.929999999935</v>
      </c>
      <c r="G24" s="14">
        <f t="shared" si="18"/>
        <v>60706</v>
      </c>
      <c r="H24" s="14">
        <f t="shared" si="18"/>
        <v>18738</v>
      </c>
      <c r="I24" s="14">
        <f t="shared" si="18"/>
        <v>53509.050000000047</v>
      </c>
      <c r="J24" s="14">
        <f t="shared" si="18"/>
        <v>60504.560000000056</v>
      </c>
      <c r="K24" s="14">
        <f t="shared" si="18"/>
        <v>152582.3899999999</v>
      </c>
      <c r="L24" s="14">
        <f t="shared" si="18"/>
        <v>21880.870000000112</v>
      </c>
      <c r="M24" s="14">
        <f t="shared" si="18"/>
        <v>-95430.760000000009</v>
      </c>
      <c r="N24" s="14">
        <f t="shared" si="18"/>
        <v>246981.90999999992</v>
      </c>
      <c r="O24" s="14">
        <f t="shared" si="18"/>
        <v>-61239.490000000224</v>
      </c>
      <c r="P24" s="14">
        <f t="shared" si="18"/>
        <v>341064.0700000003</v>
      </c>
      <c r="Q24" s="14">
        <f t="shared" si="18"/>
        <v>60019.040000000037</v>
      </c>
      <c r="R24" s="14">
        <f t="shared" si="18"/>
        <v>-251145.56000000006</v>
      </c>
      <c r="S24" s="14">
        <f t="shared" si="18"/>
        <v>14054.569999999832</v>
      </c>
      <c r="T24" s="14">
        <f t="shared" si="18"/>
        <v>-273869.88999999966</v>
      </c>
      <c r="U24" s="14">
        <f t="shared" si="18"/>
        <v>383590.60000000009</v>
      </c>
      <c r="V24" s="14">
        <f t="shared" si="18"/>
        <v>-201020.36000000034</v>
      </c>
      <c r="W24" s="14">
        <f t="shared" si="18"/>
        <v>533477</v>
      </c>
      <c r="X24" s="14">
        <f t="shared" si="18"/>
        <v>55468.810000000056</v>
      </c>
      <c r="Y24" s="27">
        <f t="shared" ref="Y24:AC24" si="19">Y23</f>
        <v>110087.18999999994</v>
      </c>
      <c r="Z24" s="27">
        <f t="shared" si="19"/>
        <v>50898</v>
      </c>
      <c r="AA24" s="27">
        <f t="shared" si="19"/>
        <v>80310.910000000149</v>
      </c>
      <c r="AB24" s="27">
        <f t="shared" si="19"/>
        <v>103246.08999999985</v>
      </c>
      <c r="AC24" s="27">
        <f t="shared" si="19"/>
        <v>34723</v>
      </c>
      <c r="AD24" s="27">
        <f>AD23</f>
        <v>-189627.91999999993</v>
      </c>
      <c r="AE24" s="27">
        <f>AE23</f>
        <v>-148580.61000000034</v>
      </c>
      <c r="AF24" s="27">
        <f>AF23</f>
        <v>1281684.2300000014</v>
      </c>
      <c r="AG24" s="27">
        <f>AG23</f>
        <v>375454.03999999911</v>
      </c>
      <c r="AH24" s="27">
        <f>AH23</f>
        <v>-735400.03000000026</v>
      </c>
    </row>
    <row r="25" spans="1:34" ht="15.75" x14ac:dyDescent="0.25">
      <c r="A25" s="2" t="s">
        <v>96</v>
      </c>
      <c r="B25" s="12">
        <f>B22+B24</f>
        <v>5970864</v>
      </c>
      <c r="C25" s="12"/>
      <c r="D25" s="12">
        <f t="shared" ref="D25:X25" si="20">D22+D24</f>
        <v>6249948</v>
      </c>
      <c r="E25" s="12">
        <f t="shared" si="20"/>
        <v>6213111.0700000003</v>
      </c>
      <c r="F25" s="12">
        <f t="shared" si="20"/>
        <v>6269735</v>
      </c>
      <c r="G25" s="12">
        <f t="shared" si="20"/>
        <v>6330441</v>
      </c>
      <c r="H25" s="12">
        <f t="shared" si="20"/>
        <v>6349179</v>
      </c>
      <c r="I25" s="12">
        <f t="shared" si="20"/>
        <v>6402688.0499999998</v>
      </c>
      <c r="J25" s="12">
        <f t="shared" si="20"/>
        <v>6463192.6099999994</v>
      </c>
      <c r="K25" s="12">
        <f t="shared" si="20"/>
        <v>6615774.9999999991</v>
      </c>
      <c r="L25" s="12">
        <f t="shared" si="20"/>
        <v>6637655.8699999992</v>
      </c>
      <c r="M25" s="12">
        <f t="shared" si="20"/>
        <v>6542225.1099999994</v>
      </c>
      <c r="N25" s="12">
        <f t="shared" si="20"/>
        <v>6789207.0199999996</v>
      </c>
      <c r="O25" s="12">
        <f t="shared" si="20"/>
        <v>6727967.5299999993</v>
      </c>
      <c r="P25" s="12">
        <f t="shared" si="20"/>
        <v>7069031.5999999996</v>
      </c>
      <c r="Q25" s="12">
        <f t="shared" si="20"/>
        <v>7129050.6399999997</v>
      </c>
      <c r="R25" s="12">
        <f t="shared" si="20"/>
        <v>6877905.0800000001</v>
      </c>
      <c r="S25" s="12">
        <f t="shared" si="20"/>
        <v>6891959.6500000004</v>
      </c>
      <c r="T25" s="12">
        <f t="shared" si="20"/>
        <v>6618089.7600000007</v>
      </c>
      <c r="U25" s="12">
        <f t="shared" si="20"/>
        <v>7001680.3600000013</v>
      </c>
      <c r="V25" s="12">
        <f t="shared" si="20"/>
        <v>6800660.0000000009</v>
      </c>
      <c r="W25" s="12">
        <f t="shared" si="20"/>
        <v>7334137.0000000009</v>
      </c>
      <c r="X25" s="12">
        <f t="shared" si="20"/>
        <v>7389605.8100000005</v>
      </c>
      <c r="Y25" s="12">
        <f t="shared" ref="Y25:AC25" si="21">Y22+Y24</f>
        <v>7499693</v>
      </c>
      <c r="Z25" s="12">
        <f t="shared" si="21"/>
        <v>7550591</v>
      </c>
      <c r="AA25" s="12">
        <f t="shared" si="21"/>
        <v>7630901.9100000001</v>
      </c>
      <c r="AB25" s="12">
        <f t="shared" si="21"/>
        <v>7734148</v>
      </c>
      <c r="AC25" s="12">
        <f t="shared" si="21"/>
        <v>7768871</v>
      </c>
      <c r="AD25" s="12">
        <f>AD22+AD24</f>
        <v>7579243.0800000001</v>
      </c>
      <c r="AE25" s="12">
        <f>AE22+AE24</f>
        <v>7430662.4699999997</v>
      </c>
      <c r="AF25" s="12">
        <f>AF22+AF24</f>
        <v>8712346.7000000011</v>
      </c>
      <c r="AG25" s="12">
        <f>AG22+AG24</f>
        <v>9087800.7400000002</v>
      </c>
      <c r="AH25" s="12">
        <f>AH22+AH24</f>
        <v>8352400.71</v>
      </c>
    </row>
    <row r="26" spans="1:34" ht="15.75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34" ht="15.75" x14ac:dyDescent="0.25">
      <c r="A27" s="2" t="s">
        <v>97</v>
      </c>
      <c r="B27" s="14">
        <v>5970864</v>
      </c>
      <c r="C27" s="14"/>
      <c r="D27" s="14">
        <v>6250391</v>
      </c>
      <c r="E27" s="14">
        <v>6639135</v>
      </c>
      <c r="F27" s="14">
        <v>7071195</v>
      </c>
      <c r="G27" s="14">
        <v>6749053</v>
      </c>
      <c r="H27" s="14">
        <v>7174020</v>
      </c>
      <c r="I27" s="14">
        <v>9485041</v>
      </c>
      <c r="J27" s="14">
        <v>10979135</v>
      </c>
      <c r="K27" s="14">
        <v>12307131</v>
      </c>
      <c r="L27" s="14">
        <v>13579629</v>
      </c>
      <c r="M27" s="14">
        <v>15229954</v>
      </c>
      <c r="N27" s="14">
        <v>16456561</v>
      </c>
      <c r="O27" s="14">
        <v>18021285</v>
      </c>
      <c r="P27" s="14">
        <v>18387369</v>
      </c>
      <c r="Q27" s="14">
        <v>20014042</v>
      </c>
      <c r="R27" s="14">
        <v>19078885</v>
      </c>
      <c r="S27" s="14">
        <v>20097457</v>
      </c>
      <c r="T27" s="14">
        <f>+'[2]10adjbud'!B3</f>
        <v>15892614.579999998</v>
      </c>
      <c r="U27" s="14">
        <v>14596968</v>
      </c>
      <c r="V27" s="14">
        <v>15343584</v>
      </c>
      <c r="W27" s="27">
        <v>15835167</v>
      </c>
      <c r="X27" s="27">
        <f>'[1]14-15 Adj-budget Worksheet'!B3</f>
        <v>15326421</v>
      </c>
      <c r="Y27" s="27">
        <f>'[1]1516 ADJ BUDG WORKSHT'!N24</f>
        <v>16328902</v>
      </c>
      <c r="Z27" s="27">
        <f>'[1]16-17 ADJ BUDG WRKSHT'!N24</f>
        <v>17020265.850000001</v>
      </c>
      <c r="AA27" s="27">
        <v>17027291</v>
      </c>
      <c r="AB27" s="27">
        <v>18744562</v>
      </c>
      <c r="AC27" s="27">
        <v>18074407</v>
      </c>
      <c r="AD27" s="27">
        <v>17912310</v>
      </c>
      <c r="AE27" s="27">
        <v>19205767</v>
      </c>
      <c r="AF27" s="27">
        <v>21360343</v>
      </c>
      <c r="AG27" s="27">
        <v>22968023</v>
      </c>
      <c r="AH27" s="64">
        <f>'24-25 Adj Budget Worksheet'!N25</f>
        <v>24681098</v>
      </c>
    </row>
    <row r="28" spans="1:34" ht="15.75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34" ht="15.75" x14ac:dyDescent="0.25">
      <c r="A29" s="2" t="s">
        <v>98</v>
      </c>
      <c r="B29" s="26" t="s">
        <v>94</v>
      </c>
      <c r="C29" s="12"/>
      <c r="D29" s="12">
        <f t="shared" ref="D29:X29" si="22">D25-D27</f>
        <v>-443</v>
      </c>
      <c r="E29" s="12">
        <f t="shared" si="22"/>
        <v>-426023.9299999997</v>
      </c>
      <c r="F29" s="12">
        <f t="shared" si="22"/>
        <v>-801460</v>
      </c>
      <c r="G29" s="12">
        <f t="shared" si="22"/>
        <v>-418612</v>
      </c>
      <c r="H29" s="12">
        <f t="shared" si="22"/>
        <v>-824841</v>
      </c>
      <c r="I29" s="12">
        <f t="shared" si="22"/>
        <v>-3082352.95</v>
      </c>
      <c r="J29" s="12">
        <f t="shared" si="22"/>
        <v>-4515942.3900000006</v>
      </c>
      <c r="K29" s="12">
        <f t="shared" si="22"/>
        <v>-5691356.0000000009</v>
      </c>
      <c r="L29" s="12">
        <f t="shared" si="22"/>
        <v>-6941973.1300000008</v>
      </c>
      <c r="M29" s="12">
        <f t="shared" si="22"/>
        <v>-8687728.8900000006</v>
      </c>
      <c r="N29" s="12">
        <f t="shared" si="22"/>
        <v>-9667353.9800000004</v>
      </c>
      <c r="O29" s="12">
        <f t="shared" si="22"/>
        <v>-11293317.470000001</v>
      </c>
      <c r="P29" s="12">
        <f t="shared" si="22"/>
        <v>-11318337.4</v>
      </c>
      <c r="Q29" s="12">
        <f t="shared" si="22"/>
        <v>-12884991.359999999</v>
      </c>
      <c r="R29" s="12">
        <f t="shared" si="22"/>
        <v>-12200979.92</v>
      </c>
      <c r="S29" s="12">
        <f t="shared" si="22"/>
        <v>-13205497.35</v>
      </c>
      <c r="T29" s="12">
        <f t="shared" si="22"/>
        <v>-9274524.8199999966</v>
      </c>
      <c r="U29" s="12">
        <f t="shared" si="22"/>
        <v>-7595287.6399999987</v>
      </c>
      <c r="V29" s="12">
        <f t="shared" si="22"/>
        <v>-8542924</v>
      </c>
      <c r="W29" s="12">
        <f t="shared" si="22"/>
        <v>-8501030</v>
      </c>
      <c r="X29" s="12">
        <f t="shared" si="22"/>
        <v>-7936815.1899999995</v>
      </c>
      <c r="Y29" s="12">
        <f t="shared" ref="Y29:AB29" si="23">Y25-Y27</f>
        <v>-8829209</v>
      </c>
      <c r="Z29" s="12">
        <f t="shared" si="23"/>
        <v>-9469674.8500000015</v>
      </c>
      <c r="AA29" s="12">
        <f t="shared" si="23"/>
        <v>-9396389.0899999999</v>
      </c>
      <c r="AB29" s="12">
        <f t="shared" si="23"/>
        <v>-11010414</v>
      </c>
      <c r="AC29" s="12">
        <f>AC25-AC27</f>
        <v>-10305536</v>
      </c>
      <c r="AD29" s="12">
        <v>-10333066.92</v>
      </c>
      <c r="AE29" s="12">
        <f>AE25-AE27</f>
        <v>-11775104.530000001</v>
      </c>
      <c r="AF29" s="12">
        <f>AF25-AF27</f>
        <v>-12647996.299999999</v>
      </c>
      <c r="AG29" s="12">
        <f>AG25-AG27</f>
        <v>-13880222.26</v>
      </c>
      <c r="AH29" s="12">
        <f>AH25-AH27</f>
        <v>-16328697.289999999</v>
      </c>
    </row>
    <row r="30" spans="1:34" ht="15.75" x14ac:dyDescent="0.25">
      <c r="A30" s="2"/>
      <c r="B30" s="12"/>
      <c r="C30" s="12"/>
      <c r="D30" s="1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34" ht="15.75" x14ac:dyDescent="0.25">
      <c r="A31" s="2"/>
      <c r="B31" s="12"/>
      <c r="C31" s="12"/>
      <c r="D31" s="1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34" ht="15.75" x14ac:dyDescent="0.25">
      <c r="A32" s="2"/>
      <c r="B32" s="12"/>
      <c r="C32" s="12"/>
      <c r="D32" s="12"/>
      <c r="E32" s="2"/>
      <c r="F32" s="2"/>
      <c r="G32" s="2"/>
      <c r="H32" s="2"/>
      <c r="I32" s="2"/>
      <c r="J32" s="2"/>
      <c r="K32" s="2"/>
      <c r="L32" s="2"/>
    </row>
    <row r="33" spans="1:4" ht="15.75" x14ac:dyDescent="0.25">
      <c r="A33" s="2"/>
      <c r="B33" s="12"/>
      <c r="C33" s="12"/>
      <c r="D33" s="12"/>
    </row>
    <row r="34" spans="1:4" ht="15.75" x14ac:dyDescent="0.25">
      <c r="A34" s="2"/>
      <c r="B34" s="12"/>
      <c r="C34" s="12"/>
      <c r="D34" s="12"/>
    </row>
    <row r="35" spans="1:4" ht="15.75" x14ac:dyDescent="0.25">
      <c r="A35" s="2"/>
      <c r="B35" s="12"/>
      <c r="C35" s="12"/>
      <c r="D35" s="12"/>
    </row>
    <row r="36" spans="1:4" ht="15.75" x14ac:dyDescent="0.25">
      <c r="A36" s="2"/>
      <c r="B36" s="12"/>
      <c r="C36" s="12"/>
      <c r="D36" s="12"/>
    </row>
    <row r="37" spans="1:4" ht="15.75" x14ac:dyDescent="0.25">
      <c r="A37" s="2"/>
      <c r="B37" s="12"/>
      <c r="C37" s="12"/>
      <c r="D37" s="12"/>
    </row>
    <row r="38" spans="1:4" ht="15.75" x14ac:dyDescent="0.25">
      <c r="A38" s="2"/>
      <c r="B38" s="12"/>
      <c r="C38" s="12"/>
      <c r="D38" s="12"/>
    </row>
    <row r="39" spans="1:4" ht="15.75" x14ac:dyDescent="0.25">
      <c r="A39" s="2"/>
      <c r="B39" s="12"/>
      <c r="C39" s="12"/>
      <c r="D39" s="12"/>
    </row>
    <row r="40" spans="1:4" ht="15.75" x14ac:dyDescent="0.25">
      <c r="A40" s="2"/>
      <c r="B40" s="12"/>
      <c r="C40" s="12"/>
      <c r="D40" s="12"/>
    </row>
    <row r="41" spans="1:4" ht="15.75" x14ac:dyDescent="0.25">
      <c r="A41" s="2"/>
      <c r="B41" s="12"/>
      <c r="C41" s="12"/>
      <c r="D41" s="12"/>
    </row>
    <row r="42" spans="1:4" ht="15.75" x14ac:dyDescent="0.25">
      <c r="A42" s="2"/>
      <c r="B42" s="12"/>
      <c r="C42" s="12"/>
      <c r="D42" s="12"/>
    </row>
    <row r="43" spans="1:4" ht="15.75" x14ac:dyDescent="0.25">
      <c r="A43" s="2"/>
      <c r="B43" s="12"/>
      <c r="C43" s="12"/>
      <c r="D43" s="12"/>
    </row>
    <row r="44" spans="1:4" ht="15.75" x14ac:dyDescent="0.25">
      <c r="A44" s="2"/>
      <c r="B44" s="12"/>
      <c r="C44" s="12"/>
      <c r="D44" s="12"/>
    </row>
    <row r="45" spans="1:4" ht="15.75" x14ac:dyDescent="0.25">
      <c r="A45" s="2"/>
      <c r="B45" s="12"/>
      <c r="C45" s="12"/>
      <c r="D45" s="12"/>
    </row>
    <row r="46" spans="1:4" ht="15.75" x14ac:dyDescent="0.25">
      <c r="A46" s="2"/>
      <c r="B46" s="12"/>
      <c r="C46" s="12"/>
      <c r="D46" s="12"/>
    </row>
    <row r="47" spans="1:4" ht="15.75" x14ac:dyDescent="0.25">
      <c r="A47" s="2"/>
      <c r="B47" s="12"/>
      <c r="C47" s="12"/>
      <c r="D47" s="12"/>
    </row>
    <row r="48" spans="1:4" ht="15.75" x14ac:dyDescent="0.25">
      <c r="A48" s="2"/>
      <c r="B48" s="12"/>
      <c r="C48" s="12"/>
      <c r="D48" s="12"/>
    </row>
    <row r="49" spans="1:4" ht="15.75" x14ac:dyDescent="0.25">
      <c r="A49" s="2"/>
      <c r="B49" s="12"/>
      <c r="C49" s="12"/>
      <c r="D49" s="12"/>
    </row>
    <row r="50" spans="1:4" ht="15.75" x14ac:dyDescent="0.25">
      <c r="A50" s="2"/>
      <c r="B50" s="12"/>
      <c r="C50" s="12"/>
      <c r="D50" s="12"/>
    </row>
    <row r="51" spans="1:4" ht="15.75" x14ac:dyDescent="0.25">
      <c r="A51" s="2"/>
      <c r="B51" s="12"/>
      <c r="C51" s="12"/>
      <c r="D51" s="12"/>
    </row>
    <row r="52" spans="1:4" ht="15.75" x14ac:dyDescent="0.25">
      <c r="A52" s="2"/>
      <c r="B52" s="12"/>
      <c r="C52" s="12"/>
      <c r="D52" s="12"/>
    </row>
    <row r="53" spans="1:4" ht="15.75" x14ac:dyDescent="0.25">
      <c r="A53" s="2"/>
      <c r="B53" s="12"/>
      <c r="C53" s="12"/>
      <c r="D53" s="12"/>
    </row>
    <row r="54" spans="1:4" ht="15.75" x14ac:dyDescent="0.25">
      <c r="A54" s="2"/>
      <c r="B54" s="12"/>
      <c r="C54" s="12"/>
      <c r="D54" s="12"/>
    </row>
    <row r="55" spans="1:4" ht="15.75" x14ac:dyDescent="0.25">
      <c r="A55" s="2"/>
      <c r="B55" s="12"/>
      <c r="C55" s="12"/>
      <c r="D55" s="12"/>
    </row>
    <row r="56" spans="1:4" ht="15.75" x14ac:dyDescent="0.25">
      <c r="A56" s="2"/>
      <c r="B56" s="12"/>
      <c r="C56" s="12"/>
      <c r="D56" s="12"/>
    </row>
    <row r="57" spans="1:4" ht="15.75" x14ac:dyDescent="0.25">
      <c r="A57" s="2"/>
      <c r="B57" s="12"/>
      <c r="C57" s="12"/>
      <c r="D57" s="12"/>
    </row>
    <row r="58" spans="1:4" ht="15.75" x14ac:dyDescent="0.25">
      <c r="A58" s="2"/>
      <c r="B58" s="12"/>
      <c r="C58" s="12"/>
      <c r="D58" s="12"/>
    </row>
    <row r="59" spans="1:4" ht="15.75" x14ac:dyDescent="0.25">
      <c r="A59" s="2"/>
      <c r="B59" s="12"/>
      <c r="C59" s="12"/>
      <c r="D59" s="12"/>
    </row>
    <row r="60" spans="1:4" ht="15.75" x14ac:dyDescent="0.25">
      <c r="A60" s="2"/>
      <c r="B60" s="12"/>
      <c r="C60" s="12"/>
      <c r="D60" s="12"/>
    </row>
    <row r="61" spans="1:4" ht="15.75" x14ac:dyDescent="0.25">
      <c r="A61" s="2"/>
      <c r="B61" s="12"/>
      <c r="C61" s="12"/>
      <c r="D61" s="12"/>
    </row>
    <row r="62" spans="1:4" ht="15.75" x14ac:dyDescent="0.25">
      <c r="A62" s="2"/>
      <c r="B62" s="12"/>
      <c r="C62" s="12"/>
      <c r="D62" s="12"/>
    </row>
    <row r="63" spans="1:4" ht="15.75" x14ac:dyDescent="0.25">
      <c r="A63" s="2"/>
      <c r="B63" s="12"/>
      <c r="C63" s="12"/>
      <c r="D63" s="12"/>
    </row>
    <row r="64" spans="1:4" ht="15.75" x14ac:dyDescent="0.25">
      <c r="A64" s="2"/>
      <c r="B64" s="12"/>
      <c r="C64" s="12"/>
      <c r="D64" s="12"/>
    </row>
    <row r="65" spans="1:4" ht="15.75" x14ac:dyDescent="0.25">
      <c r="A65" s="2"/>
      <c r="B65" s="12"/>
      <c r="C65" s="12"/>
      <c r="D65" s="12"/>
    </row>
    <row r="66" spans="1:4" ht="15.75" x14ac:dyDescent="0.25">
      <c r="A66" s="2"/>
      <c r="B66" s="12"/>
      <c r="C66" s="12"/>
      <c r="D66" s="12"/>
    </row>
    <row r="67" spans="1:4" ht="15.75" x14ac:dyDescent="0.25">
      <c r="A67" s="2"/>
      <c r="B67" s="12"/>
      <c r="C67" s="12"/>
      <c r="D67" s="12"/>
    </row>
    <row r="68" spans="1:4" ht="15.75" x14ac:dyDescent="0.25">
      <c r="A68" s="2"/>
      <c r="B68" s="12"/>
      <c r="C68" s="12"/>
      <c r="D68" s="12"/>
    </row>
    <row r="69" spans="1:4" ht="15.75" x14ac:dyDescent="0.25">
      <c r="A69" s="2"/>
      <c r="B69" s="12"/>
      <c r="C69" s="12"/>
      <c r="D69" s="12"/>
    </row>
    <row r="70" spans="1:4" ht="15.75" x14ac:dyDescent="0.25">
      <c r="A70" s="2"/>
      <c r="B70" s="12"/>
      <c r="C70" s="12"/>
      <c r="D70" s="12"/>
    </row>
    <row r="71" spans="1:4" ht="15.75" x14ac:dyDescent="0.25">
      <c r="A71" s="2"/>
      <c r="B71" s="12"/>
      <c r="C71" s="12"/>
      <c r="D71" s="12"/>
    </row>
    <row r="72" spans="1:4" ht="15.75" x14ac:dyDescent="0.25">
      <c r="A72" s="2"/>
      <c r="B72" s="12"/>
      <c r="C72" s="12"/>
      <c r="D72" s="12"/>
    </row>
    <row r="73" spans="1:4" ht="15.75" x14ac:dyDescent="0.25">
      <c r="A73" s="2"/>
      <c r="B73" s="12"/>
      <c r="C73" s="12"/>
      <c r="D73" s="12"/>
    </row>
    <row r="74" spans="1:4" ht="15.75" x14ac:dyDescent="0.25">
      <c r="A74" s="2"/>
      <c r="B74" s="12"/>
      <c r="C74" s="12"/>
      <c r="D74" s="12"/>
    </row>
    <row r="75" spans="1:4" ht="15.75" x14ac:dyDescent="0.25">
      <c r="A75" s="2"/>
      <c r="B75" s="12"/>
      <c r="C75" s="12"/>
      <c r="D75" s="12"/>
    </row>
    <row r="76" spans="1:4" ht="15.75" x14ac:dyDescent="0.25">
      <c r="A76" s="2"/>
      <c r="B76" s="12"/>
      <c r="C76" s="12"/>
      <c r="D76" s="12"/>
    </row>
    <row r="77" spans="1:4" ht="15.75" x14ac:dyDescent="0.25">
      <c r="A77" s="2"/>
      <c r="B77" s="12"/>
      <c r="C77" s="12"/>
      <c r="D77" s="12"/>
    </row>
    <row r="78" spans="1:4" ht="15.75" x14ac:dyDescent="0.25">
      <c r="A78" s="2"/>
      <c r="B78" s="12"/>
      <c r="C78" s="12"/>
      <c r="D78" s="12"/>
    </row>
    <row r="79" spans="1:4" ht="15.75" x14ac:dyDescent="0.25">
      <c r="A79" s="2"/>
      <c r="B79" s="12"/>
      <c r="C79" s="12"/>
      <c r="D79" s="12"/>
    </row>
    <row r="80" spans="1:4" ht="15.75" x14ac:dyDescent="0.25">
      <c r="A80" s="2"/>
      <c r="B80" s="12"/>
      <c r="C80" s="12"/>
      <c r="D80" s="12"/>
    </row>
    <row r="81" spans="1:4" ht="15.75" x14ac:dyDescent="0.25">
      <c r="A81" s="2"/>
      <c r="B81" s="12"/>
      <c r="C81" s="12"/>
      <c r="D81" s="12"/>
    </row>
    <row r="82" spans="1:4" ht="15.75" x14ac:dyDescent="0.25">
      <c r="A82" s="2"/>
      <c r="B82" s="12"/>
      <c r="C82" s="12"/>
      <c r="D82" s="12"/>
    </row>
    <row r="83" spans="1:4" ht="15.75" x14ac:dyDescent="0.25">
      <c r="A83" s="2"/>
      <c r="B83" s="12"/>
      <c r="C83" s="12"/>
      <c r="D83" s="12"/>
    </row>
    <row r="84" spans="1:4" ht="15.75" x14ac:dyDescent="0.25">
      <c r="A84" s="2"/>
      <c r="B84" s="12"/>
      <c r="C84" s="12"/>
      <c r="D84" s="12"/>
    </row>
    <row r="85" spans="1:4" ht="15.75" x14ac:dyDescent="0.25">
      <c r="A85" s="2"/>
      <c r="B85" s="12"/>
      <c r="C85" s="12"/>
      <c r="D85" s="12"/>
    </row>
  </sheetData>
  <phoneticPr fontId="31" type="noConversion"/>
  <pageMargins left="0.25" right="0.25" top="0.75" bottom="0.75" header="0.3" footer="0.3"/>
  <pageSetup paperSize="5" scale="3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67"/>
  <sheetViews>
    <sheetView topLeftCell="A19" workbookViewId="0">
      <selection activeCell="I60" sqref="I60"/>
    </sheetView>
  </sheetViews>
  <sheetFormatPr defaultRowHeight="15" x14ac:dyDescent="0.25"/>
  <cols>
    <col min="1" max="1" width="15" style="31" bestFit="1" customWidth="1"/>
    <col min="5" max="5" width="36.85546875" bestFit="1" customWidth="1"/>
    <col min="9" max="9" width="15" style="31" bestFit="1" customWidth="1"/>
  </cols>
  <sheetData>
    <row r="1" spans="1:10" s="55" customFormat="1" ht="18.75" x14ac:dyDescent="0.3">
      <c r="A1" s="56"/>
      <c r="B1" s="29" t="s">
        <v>306</v>
      </c>
      <c r="C1" s="29" t="s">
        <v>308</v>
      </c>
      <c r="D1" s="29" t="s">
        <v>310</v>
      </c>
      <c r="E1" s="29" t="s">
        <v>311</v>
      </c>
      <c r="F1" s="29" t="s">
        <v>312</v>
      </c>
      <c r="G1" s="29" t="s">
        <v>0</v>
      </c>
      <c r="H1" s="29" t="s">
        <v>316</v>
      </c>
      <c r="I1" s="31" t="s">
        <v>231</v>
      </c>
      <c r="J1"/>
    </row>
    <row r="2" spans="1:10" x14ac:dyDescent="0.25">
      <c r="B2" s="29" t="s">
        <v>385</v>
      </c>
      <c r="C2" s="29" t="s">
        <v>381</v>
      </c>
      <c r="D2" s="29" t="s">
        <v>234</v>
      </c>
      <c r="E2" s="29" t="s">
        <v>8</v>
      </c>
      <c r="F2" s="29" t="s">
        <v>5</v>
      </c>
      <c r="G2" s="29" t="s">
        <v>235</v>
      </c>
      <c r="H2" s="29" t="s">
        <v>6</v>
      </c>
      <c r="I2" s="31">
        <v>5000</v>
      </c>
    </row>
    <row r="3" spans="1:10" x14ac:dyDescent="0.25">
      <c r="B3" s="29" t="s">
        <v>385</v>
      </c>
      <c r="C3" s="29" t="s">
        <v>381</v>
      </c>
      <c r="D3" s="29" t="s">
        <v>234</v>
      </c>
      <c r="E3" s="29" t="s">
        <v>8</v>
      </c>
      <c r="F3" s="29" t="s">
        <v>5</v>
      </c>
      <c r="G3" s="29" t="s">
        <v>6</v>
      </c>
      <c r="H3" s="29" t="s">
        <v>6</v>
      </c>
      <c r="I3" s="31">
        <v>8000</v>
      </c>
    </row>
    <row r="4" spans="1:10" x14ac:dyDescent="0.25">
      <c r="B4" s="74" t="s">
        <v>385</v>
      </c>
      <c r="C4" s="74" t="s">
        <v>381</v>
      </c>
      <c r="D4" s="74" t="s">
        <v>387</v>
      </c>
      <c r="E4" s="74" t="s">
        <v>388</v>
      </c>
      <c r="F4" s="74" t="s">
        <v>5</v>
      </c>
      <c r="G4" s="74" t="s">
        <v>6</v>
      </c>
      <c r="H4" s="74" t="s">
        <v>6</v>
      </c>
      <c r="I4" s="75">
        <v>18000</v>
      </c>
      <c r="J4" s="76">
        <v>19</v>
      </c>
    </row>
    <row r="5" spans="1:10" x14ac:dyDescent="0.25">
      <c r="B5" s="29" t="s">
        <v>385</v>
      </c>
      <c r="C5" s="29" t="s">
        <v>381</v>
      </c>
      <c r="D5" s="29" t="s">
        <v>389</v>
      </c>
      <c r="E5" s="29" t="s">
        <v>390</v>
      </c>
      <c r="F5" s="29" t="s">
        <v>5</v>
      </c>
      <c r="G5" s="29" t="s">
        <v>391</v>
      </c>
      <c r="H5" s="29" t="s">
        <v>6</v>
      </c>
      <c r="I5" s="31">
        <v>1500</v>
      </c>
    </row>
    <row r="6" spans="1:10" x14ac:dyDescent="0.25">
      <c r="B6" s="29" t="s">
        <v>385</v>
      </c>
      <c r="C6" s="29" t="s">
        <v>381</v>
      </c>
      <c r="D6" s="29" t="s">
        <v>237</v>
      </c>
      <c r="E6" s="29" t="s">
        <v>9</v>
      </c>
      <c r="F6" s="29" t="s">
        <v>5</v>
      </c>
      <c r="G6" s="29" t="s">
        <v>6</v>
      </c>
      <c r="H6" s="29" t="s">
        <v>6</v>
      </c>
      <c r="I6" s="31">
        <v>15000</v>
      </c>
    </row>
    <row r="7" spans="1:10" x14ac:dyDescent="0.25">
      <c r="B7" s="29" t="s">
        <v>385</v>
      </c>
      <c r="C7" s="29" t="s">
        <v>381</v>
      </c>
      <c r="D7" s="29" t="s">
        <v>393</v>
      </c>
      <c r="E7" s="29" t="s">
        <v>394</v>
      </c>
      <c r="F7" s="29" t="s">
        <v>5</v>
      </c>
      <c r="G7" s="29" t="s">
        <v>6</v>
      </c>
      <c r="H7" s="29" t="s">
        <v>6</v>
      </c>
      <c r="I7" s="31">
        <v>110000</v>
      </c>
    </row>
    <row r="8" spans="1:10" x14ac:dyDescent="0.25">
      <c r="B8" s="29" t="s">
        <v>385</v>
      </c>
      <c r="C8" s="29" t="s">
        <v>381</v>
      </c>
      <c r="D8" s="29" t="s">
        <v>395</v>
      </c>
      <c r="E8" s="29" t="s">
        <v>396</v>
      </c>
      <c r="F8" s="29" t="s">
        <v>5</v>
      </c>
      <c r="G8" s="29" t="s">
        <v>6</v>
      </c>
      <c r="H8" s="29" t="s">
        <v>6</v>
      </c>
      <c r="I8" s="31">
        <v>51500</v>
      </c>
    </row>
    <row r="9" spans="1:10" x14ac:dyDescent="0.25">
      <c r="B9" s="74" t="s">
        <v>385</v>
      </c>
      <c r="C9" s="74" t="s">
        <v>381</v>
      </c>
      <c r="D9" s="74" t="s">
        <v>241</v>
      </c>
      <c r="E9" s="74" t="s">
        <v>331</v>
      </c>
      <c r="F9" s="74" t="s">
        <v>5</v>
      </c>
      <c r="G9" s="74" t="s">
        <v>6</v>
      </c>
      <c r="H9" s="74" t="s">
        <v>6</v>
      </c>
      <c r="I9" s="75">
        <v>18000</v>
      </c>
      <c r="J9" s="76" t="s">
        <v>229</v>
      </c>
    </row>
    <row r="10" spans="1:10" x14ac:dyDescent="0.25">
      <c r="B10" s="29" t="s">
        <v>385</v>
      </c>
      <c r="C10" s="29" t="s">
        <v>381</v>
      </c>
      <c r="D10" s="29" t="s">
        <v>242</v>
      </c>
      <c r="E10" s="29" t="s">
        <v>12</v>
      </c>
      <c r="F10" s="29" t="s">
        <v>5</v>
      </c>
      <c r="G10" s="29" t="s">
        <v>6</v>
      </c>
      <c r="H10" s="29" t="s">
        <v>6</v>
      </c>
      <c r="I10" s="31">
        <v>9919</v>
      </c>
    </row>
    <row r="11" spans="1:10" x14ac:dyDescent="0.25">
      <c r="B11" s="29" t="s">
        <v>385</v>
      </c>
      <c r="C11" s="29" t="s">
        <v>381</v>
      </c>
      <c r="D11" s="29" t="s">
        <v>397</v>
      </c>
      <c r="E11" s="29" t="s">
        <v>398</v>
      </c>
      <c r="F11" s="29" t="s">
        <v>5</v>
      </c>
      <c r="G11" s="29" t="s">
        <v>6</v>
      </c>
      <c r="H11" s="29" t="s">
        <v>6</v>
      </c>
      <c r="I11" s="31">
        <v>40000</v>
      </c>
    </row>
    <row r="12" spans="1:10" x14ac:dyDescent="0.25">
      <c r="B12" s="29" t="s">
        <v>385</v>
      </c>
      <c r="C12" s="29" t="s">
        <v>381</v>
      </c>
      <c r="D12" s="29" t="s">
        <v>399</v>
      </c>
      <c r="E12" s="29" t="s">
        <v>400</v>
      </c>
      <c r="F12" s="29" t="s">
        <v>5</v>
      </c>
      <c r="G12" s="29" t="s">
        <v>6</v>
      </c>
      <c r="H12" s="29" t="s">
        <v>6</v>
      </c>
      <c r="I12" s="31">
        <v>16200</v>
      </c>
    </row>
    <row r="13" spans="1:10" x14ac:dyDescent="0.25">
      <c r="B13" s="29" t="s">
        <v>385</v>
      </c>
      <c r="C13" s="29" t="s">
        <v>381</v>
      </c>
      <c r="D13" s="29" t="s">
        <v>250</v>
      </c>
      <c r="E13" s="29" t="s">
        <v>18</v>
      </c>
      <c r="F13" s="29" t="s">
        <v>5</v>
      </c>
      <c r="G13" s="29" t="s">
        <v>401</v>
      </c>
      <c r="H13" s="29" t="s">
        <v>6</v>
      </c>
      <c r="I13" s="31">
        <v>5000</v>
      </c>
    </row>
    <row r="14" spans="1:10" x14ac:dyDescent="0.25">
      <c r="B14" s="74" t="s">
        <v>385</v>
      </c>
      <c r="C14" s="74" t="s">
        <v>381</v>
      </c>
      <c r="D14" s="74" t="s">
        <v>250</v>
      </c>
      <c r="E14" s="74" t="s">
        <v>18</v>
      </c>
      <c r="F14" s="74" t="s">
        <v>5</v>
      </c>
      <c r="G14" s="74" t="s">
        <v>297</v>
      </c>
      <c r="H14" s="74" t="s">
        <v>6</v>
      </c>
      <c r="I14" s="75">
        <v>42000</v>
      </c>
      <c r="J14" s="76" t="s">
        <v>230</v>
      </c>
    </row>
    <row r="15" spans="1:10" x14ac:dyDescent="0.25">
      <c r="B15" s="29" t="s">
        <v>385</v>
      </c>
      <c r="C15" s="29" t="s">
        <v>381</v>
      </c>
      <c r="D15" s="29" t="s">
        <v>250</v>
      </c>
      <c r="E15" s="29" t="s">
        <v>18</v>
      </c>
      <c r="F15" s="29" t="s">
        <v>5</v>
      </c>
      <c r="G15" s="29" t="s">
        <v>403</v>
      </c>
      <c r="H15" s="29" t="s">
        <v>6</v>
      </c>
      <c r="I15" s="31">
        <v>4000</v>
      </c>
    </row>
    <row r="16" spans="1:10" x14ac:dyDescent="0.25">
      <c r="B16" s="29" t="s">
        <v>385</v>
      </c>
      <c r="C16" s="29" t="s">
        <v>381</v>
      </c>
      <c r="D16" s="29" t="s">
        <v>250</v>
      </c>
      <c r="E16" s="29" t="s">
        <v>18</v>
      </c>
      <c r="F16" s="29" t="s">
        <v>5</v>
      </c>
      <c r="G16" s="29" t="s">
        <v>405</v>
      </c>
      <c r="H16" s="29" t="s">
        <v>6</v>
      </c>
      <c r="I16" s="31">
        <v>41000</v>
      </c>
    </row>
    <row r="17" spans="2:9" x14ac:dyDescent="0.25">
      <c r="B17" s="29" t="s">
        <v>385</v>
      </c>
      <c r="C17" s="29" t="s">
        <v>381</v>
      </c>
      <c r="D17" s="29" t="s">
        <v>250</v>
      </c>
      <c r="E17" s="29" t="s">
        <v>18</v>
      </c>
      <c r="F17" s="29" t="s">
        <v>5</v>
      </c>
      <c r="G17" s="29" t="s">
        <v>407</v>
      </c>
      <c r="H17" s="29" t="s">
        <v>6</v>
      </c>
      <c r="I17" s="31">
        <v>30000</v>
      </c>
    </row>
    <row r="18" spans="2:9" x14ac:dyDescent="0.25">
      <c r="B18" s="29" t="s">
        <v>385</v>
      </c>
      <c r="C18" s="29" t="s">
        <v>381</v>
      </c>
      <c r="D18" s="29" t="s">
        <v>258</v>
      </c>
      <c r="E18" s="29" t="s">
        <v>22</v>
      </c>
      <c r="F18" s="29" t="s">
        <v>5</v>
      </c>
      <c r="G18" s="29" t="s">
        <v>391</v>
      </c>
      <c r="H18" s="29" t="s">
        <v>6</v>
      </c>
      <c r="I18" s="31">
        <v>19425</v>
      </c>
    </row>
    <row r="19" spans="2:9" x14ac:dyDescent="0.25">
      <c r="B19" s="29" t="s">
        <v>385</v>
      </c>
      <c r="C19" s="29" t="s">
        <v>381</v>
      </c>
      <c r="D19" s="29" t="s">
        <v>258</v>
      </c>
      <c r="E19" s="29" t="s">
        <v>22</v>
      </c>
      <c r="F19" s="29" t="s">
        <v>5</v>
      </c>
      <c r="G19" s="29" t="s">
        <v>6</v>
      </c>
      <c r="H19" s="29" t="s">
        <v>6</v>
      </c>
      <c r="I19" s="31">
        <v>1946252</v>
      </c>
    </row>
    <row r="20" spans="2:9" x14ac:dyDescent="0.25">
      <c r="B20" s="29" t="s">
        <v>385</v>
      </c>
      <c r="C20" s="29" t="s">
        <v>381</v>
      </c>
      <c r="D20" s="29" t="s">
        <v>259</v>
      </c>
      <c r="E20" s="29" t="s">
        <v>23</v>
      </c>
      <c r="F20" s="29" t="s">
        <v>5</v>
      </c>
      <c r="G20" s="29" t="s">
        <v>6</v>
      </c>
      <c r="H20" s="29" t="s">
        <v>6</v>
      </c>
      <c r="I20" s="31">
        <v>20000</v>
      </c>
    </row>
    <row r="21" spans="2:9" x14ac:dyDescent="0.25">
      <c r="B21" s="29" t="s">
        <v>385</v>
      </c>
      <c r="C21" s="29" t="s">
        <v>381</v>
      </c>
      <c r="D21" s="29" t="s">
        <v>260</v>
      </c>
      <c r="E21" s="29" t="s">
        <v>24</v>
      </c>
      <c r="F21" s="29" t="s">
        <v>5</v>
      </c>
      <c r="G21" s="29" t="s">
        <v>6</v>
      </c>
      <c r="H21" s="29" t="s">
        <v>6</v>
      </c>
      <c r="I21" s="31">
        <v>15000</v>
      </c>
    </row>
    <row r="22" spans="2:9" x14ac:dyDescent="0.25">
      <c r="B22" s="29" t="s">
        <v>385</v>
      </c>
      <c r="C22" s="29" t="s">
        <v>381</v>
      </c>
      <c r="D22" s="29" t="s">
        <v>261</v>
      </c>
      <c r="E22" s="29" t="s">
        <v>25</v>
      </c>
      <c r="F22" s="29" t="s">
        <v>5</v>
      </c>
      <c r="G22" s="29" t="s">
        <v>391</v>
      </c>
      <c r="H22" s="29" t="s">
        <v>6</v>
      </c>
      <c r="I22" s="31">
        <v>282</v>
      </c>
    </row>
    <row r="23" spans="2:9" x14ac:dyDescent="0.25">
      <c r="B23" s="29" t="s">
        <v>385</v>
      </c>
      <c r="C23" s="29" t="s">
        <v>381</v>
      </c>
      <c r="D23" s="29" t="s">
        <v>261</v>
      </c>
      <c r="E23" s="29" t="s">
        <v>25</v>
      </c>
      <c r="F23" s="29" t="s">
        <v>5</v>
      </c>
      <c r="G23" s="29" t="s">
        <v>6</v>
      </c>
      <c r="H23" s="29" t="s">
        <v>6</v>
      </c>
      <c r="I23" s="31">
        <v>131715</v>
      </c>
    </row>
    <row r="24" spans="2:9" x14ac:dyDescent="0.25">
      <c r="B24" s="29" t="s">
        <v>385</v>
      </c>
      <c r="C24" s="29" t="s">
        <v>381</v>
      </c>
      <c r="D24" s="29" t="s">
        <v>262</v>
      </c>
      <c r="E24" s="29" t="s">
        <v>341</v>
      </c>
      <c r="F24" s="29" t="s">
        <v>5</v>
      </c>
      <c r="G24" s="29" t="s">
        <v>391</v>
      </c>
      <c r="H24" s="29" t="s">
        <v>6</v>
      </c>
      <c r="I24" s="31">
        <v>25172</v>
      </c>
    </row>
    <row r="25" spans="2:9" x14ac:dyDescent="0.25">
      <c r="B25" s="29" t="s">
        <v>385</v>
      </c>
      <c r="C25" s="29" t="s">
        <v>381</v>
      </c>
      <c r="D25" s="29" t="s">
        <v>262</v>
      </c>
      <c r="E25" s="29" t="s">
        <v>341</v>
      </c>
      <c r="F25" s="29" t="s">
        <v>5</v>
      </c>
      <c r="G25" s="29" t="s">
        <v>6</v>
      </c>
      <c r="H25" s="29" t="s">
        <v>6</v>
      </c>
      <c r="I25" s="31">
        <v>683651</v>
      </c>
    </row>
    <row r="26" spans="2:9" x14ac:dyDescent="0.25">
      <c r="B26" s="29" t="s">
        <v>385</v>
      </c>
      <c r="C26" s="29" t="s">
        <v>381</v>
      </c>
      <c r="D26" s="29" t="s">
        <v>263</v>
      </c>
      <c r="E26" s="29" t="s">
        <v>26</v>
      </c>
      <c r="F26" s="29" t="s">
        <v>5</v>
      </c>
      <c r="G26" s="29" t="s">
        <v>6</v>
      </c>
      <c r="H26" s="29" t="s">
        <v>6</v>
      </c>
      <c r="I26" s="31">
        <v>14548</v>
      </c>
    </row>
    <row r="27" spans="2:9" x14ac:dyDescent="0.25">
      <c r="B27" s="29" t="s">
        <v>385</v>
      </c>
      <c r="C27" s="29" t="s">
        <v>381</v>
      </c>
      <c r="D27" s="29" t="s">
        <v>263</v>
      </c>
      <c r="E27" s="29" t="s">
        <v>26</v>
      </c>
      <c r="F27" s="29" t="s">
        <v>5</v>
      </c>
      <c r="G27" s="29" t="s">
        <v>391</v>
      </c>
      <c r="H27" s="29" t="s">
        <v>6</v>
      </c>
      <c r="I27" s="31">
        <v>138</v>
      </c>
    </row>
    <row r="28" spans="2:9" x14ac:dyDescent="0.25">
      <c r="B28" s="29" t="s">
        <v>385</v>
      </c>
      <c r="C28" s="29" t="s">
        <v>381</v>
      </c>
      <c r="D28" s="29" t="s">
        <v>264</v>
      </c>
      <c r="E28" s="29" t="s">
        <v>27</v>
      </c>
      <c r="F28" s="29" t="s">
        <v>5</v>
      </c>
      <c r="G28" s="29" t="s">
        <v>391</v>
      </c>
      <c r="H28" s="29" t="s">
        <v>6</v>
      </c>
      <c r="I28" s="31">
        <v>138</v>
      </c>
    </row>
    <row r="29" spans="2:9" x14ac:dyDescent="0.25">
      <c r="B29" s="29" t="s">
        <v>385</v>
      </c>
      <c r="C29" s="29" t="s">
        <v>381</v>
      </c>
      <c r="D29" s="29" t="s">
        <v>264</v>
      </c>
      <c r="E29" s="29" t="s">
        <v>27</v>
      </c>
      <c r="F29" s="29" t="s">
        <v>5</v>
      </c>
      <c r="G29" s="29" t="s">
        <v>6</v>
      </c>
      <c r="H29" s="29" t="s">
        <v>6</v>
      </c>
      <c r="I29" s="31">
        <v>14548</v>
      </c>
    </row>
    <row r="30" spans="2:9" x14ac:dyDescent="0.25">
      <c r="B30" s="29" t="s">
        <v>385</v>
      </c>
      <c r="C30" s="29" t="s">
        <v>381</v>
      </c>
      <c r="D30" s="29" t="s">
        <v>265</v>
      </c>
      <c r="E30" s="29" t="s">
        <v>342</v>
      </c>
      <c r="F30" s="29" t="s">
        <v>5</v>
      </c>
      <c r="G30" s="29" t="s">
        <v>391</v>
      </c>
      <c r="H30" s="29" t="s">
        <v>6</v>
      </c>
      <c r="I30" s="31">
        <v>5486</v>
      </c>
    </row>
    <row r="31" spans="2:9" x14ac:dyDescent="0.25">
      <c r="B31" s="29" t="s">
        <v>385</v>
      </c>
      <c r="C31" s="29" t="s">
        <v>381</v>
      </c>
      <c r="D31" s="29" t="s">
        <v>265</v>
      </c>
      <c r="E31" s="29" t="s">
        <v>342</v>
      </c>
      <c r="F31" s="29" t="s">
        <v>5</v>
      </c>
      <c r="G31" s="29" t="s">
        <v>6</v>
      </c>
      <c r="H31" s="29" t="s">
        <v>6</v>
      </c>
      <c r="I31" s="31">
        <v>323215</v>
      </c>
    </row>
    <row r="32" spans="2:9" x14ac:dyDescent="0.25">
      <c r="B32" s="29" t="s">
        <v>385</v>
      </c>
      <c r="C32" s="29" t="s">
        <v>381</v>
      </c>
      <c r="D32" s="29" t="s">
        <v>266</v>
      </c>
      <c r="E32" s="29" t="s">
        <v>159</v>
      </c>
      <c r="F32" s="29" t="s">
        <v>5</v>
      </c>
      <c r="G32" s="29" t="s">
        <v>6</v>
      </c>
      <c r="H32" s="29" t="s">
        <v>6</v>
      </c>
      <c r="I32" s="31">
        <v>62502</v>
      </c>
    </row>
    <row r="33" spans="2:9" x14ac:dyDescent="0.25">
      <c r="B33" s="29" t="s">
        <v>385</v>
      </c>
      <c r="C33" s="29" t="s">
        <v>381</v>
      </c>
      <c r="D33" s="29" t="s">
        <v>267</v>
      </c>
      <c r="E33" s="29" t="s">
        <v>343</v>
      </c>
      <c r="F33" s="29" t="s">
        <v>5</v>
      </c>
      <c r="G33" s="29" t="s">
        <v>6</v>
      </c>
      <c r="H33" s="29" t="s">
        <v>6</v>
      </c>
      <c r="I33" s="31">
        <v>1250</v>
      </c>
    </row>
    <row r="34" spans="2:9" x14ac:dyDescent="0.25">
      <c r="B34" s="29" t="s">
        <v>385</v>
      </c>
      <c r="C34" s="29" t="s">
        <v>381</v>
      </c>
      <c r="D34" s="29" t="s">
        <v>268</v>
      </c>
      <c r="E34" s="29" t="s">
        <v>28</v>
      </c>
      <c r="F34" s="29" t="s">
        <v>5</v>
      </c>
      <c r="G34" s="29" t="s">
        <v>6</v>
      </c>
      <c r="H34" s="29" t="s">
        <v>6</v>
      </c>
      <c r="I34" s="31">
        <v>19171</v>
      </c>
    </row>
    <row r="35" spans="2:9" x14ac:dyDescent="0.25">
      <c r="B35" s="29" t="s">
        <v>385</v>
      </c>
      <c r="C35" s="29" t="s">
        <v>381</v>
      </c>
      <c r="D35" s="29" t="s">
        <v>270</v>
      </c>
      <c r="E35" s="29" t="s">
        <v>30</v>
      </c>
      <c r="F35" s="29" t="s">
        <v>5</v>
      </c>
      <c r="G35" s="29" t="s">
        <v>6</v>
      </c>
      <c r="H35" s="29" t="s">
        <v>6</v>
      </c>
      <c r="I35" s="31">
        <v>29032</v>
      </c>
    </row>
    <row r="36" spans="2:9" x14ac:dyDescent="0.25">
      <c r="B36" s="29" t="s">
        <v>385</v>
      </c>
      <c r="C36" s="29" t="s">
        <v>381</v>
      </c>
      <c r="D36" s="29" t="s">
        <v>271</v>
      </c>
      <c r="E36" s="29" t="s">
        <v>31</v>
      </c>
      <c r="F36" s="29" t="s">
        <v>5</v>
      </c>
      <c r="G36" s="29" t="s">
        <v>6</v>
      </c>
      <c r="H36" s="29" t="s">
        <v>6</v>
      </c>
      <c r="I36" s="31">
        <v>1000</v>
      </c>
    </row>
    <row r="37" spans="2:9" x14ac:dyDescent="0.25">
      <c r="B37" s="29" t="s">
        <v>385</v>
      </c>
      <c r="C37" s="29" t="s">
        <v>381</v>
      </c>
      <c r="D37" s="29" t="s">
        <v>272</v>
      </c>
      <c r="E37" s="29" t="s">
        <v>32</v>
      </c>
      <c r="F37" s="29" t="s">
        <v>5</v>
      </c>
      <c r="G37" s="29" t="s">
        <v>6</v>
      </c>
      <c r="H37" s="29" t="s">
        <v>6</v>
      </c>
      <c r="I37" s="31">
        <v>164401</v>
      </c>
    </row>
    <row r="38" spans="2:9" x14ac:dyDescent="0.25">
      <c r="B38" s="29" t="s">
        <v>385</v>
      </c>
      <c r="C38" s="29" t="s">
        <v>381</v>
      </c>
      <c r="D38" s="29" t="s">
        <v>409</v>
      </c>
      <c r="E38" s="29" t="s">
        <v>410</v>
      </c>
      <c r="F38" s="29" t="s">
        <v>5</v>
      </c>
      <c r="G38" s="29" t="s">
        <v>6</v>
      </c>
      <c r="H38" s="29" t="s">
        <v>6</v>
      </c>
      <c r="I38" s="31">
        <v>57000</v>
      </c>
    </row>
    <row r="39" spans="2:9" x14ac:dyDescent="0.25">
      <c r="B39" s="29" t="s">
        <v>385</v>
      </c>
      <c r="C39" s="29" t="s">
        <v>381</v>
      </c>
      <c r="D39" s="29" t="s">
        <v>273</v>
      </c>
      <c r="E39" s="29" t="s">
        <v>33</v>
      </c>
      <c r="F39" s="29" t="s">
        <v>5</v>
      </c>
      <c r="G39" s="29" t="s">
        <v>6</v>
      </c>
      <c r="H39" s="29" t="s">
        <v>6</v>
      </c>
      <c r="I39" s="31">
        <v>11793</v>
      </c>
    </row>
    <row r="40" spans="2:9" x14ac:dyDescent="0.25">
      <c r="B40" s="29" t="s">
        <v>385</v>
      </c>
      <c r="C40" s="29" t="s">
        <v>381</v>
      </c>
      <c r="D40" s="29" t="s">
        <v>274</v>
      </c>
      <c r="E40" s="29" t="s">
        <v>344</v>
      </c>
      <c r="F40" s="29" t="s">
        <v>5</v>
      </c>
      <c r="G40" s="29" t="s">
        <v>6</v>
      </c>
      <c r="H40" s="29" t="s">
        <v>6</v>
      </c>
      <c r="I40" s="31">
        <v>7325</v>
      </c>
    </row>
    <row r="41" spans="2:9" x14ac:dyDescent="0.25">
      <c r="B41" s="29" t="s">
        <v>385</v>
      </c>
      <c r="C41" s="29" t="s">
        <v>381</v>
      </c>
      <c r="D41" s="29" t="s">
        <v>276</v>
      </c>
      <c r="E41" s="29" t="s">
        <v>35</v>
      </c>
      <c r="F41" s="29" t="s">
        <v>5</v>
      </c>
      <c r="G41" s="29" t="s">
        <v>6</v>
      </c>
      <c r="H41" s="29" t="s">
        <v>6</v>
      </c>
      <c r="I41" s="31">
        <v>12917</v>
      </c>
    </row>
    <row r="42" spans="2:9" x14ac:dyDescent="0.25">
      <c r="B42" s="29" t="s">
        <v>385</v>
      </c>
      <c r="C42" s="29" t="s">
        <v>381</v>
      </c>
      <c r="D42" s="29" t="s">
        <v>277</v>
      </c>
      <c r="E42" s="29" t="s">
        <v>36</v>
      </c>
      <c r="F42" s="29" t="s">
        <v>5</v>
      </c>
      <c r="G42" s="29" t="s">
        <v>6</v>
      </c>
      <c r="H42" s="29" t="s">
        <v>6</v>
      </c>
      <c r="I42" s="31">
        <v>48925</v>
      </c>
    </row>
    <row r="43" spans="2:9" x14ac:dyDescent="0.25">
      <c r="B43" s="29" t="s">
        <v>385</v>
      </c>
      <c r="C43" s="29" t="s">
        <v>381</v>
      </c>
      <c r="D43" s="29" t="s">
        <v>278</v>
      </c>
      <c r="E43" s="29" t="s">
        <v>37</v>
      </c>
      <c r="F43" s="29" t="s">
        <v>5</v>
      </c>
      <c r="G43" s="29" t="s">
        <v>391</v>
      </c>
      <c r="H43" s="29" t="s">
        <v>6</v>
      </c>
      <c r="I43" s="31">
        <v>4000</v>
      </c>
    </row>
    <row r="44" spans="2:9" x14ac:dyDescent="0.25">
      <c r="B44" s="29" t="s">
        <v>385</v>
      </c>
      <c r="C44" s="29" t="s">
        <v>381</v>
      </c>
      <c r="D44" s="29" t="s">
        <v>278</v>
      </c>
      <c r="E44" s="29" t="s">
        <v>37</v>
      </c>
      <c r="F44" s="29" t="s">
        <v>5</v>
      </c>
      <c r="G44" s="29" t="s">
        <v>235</v>
      </c>
      <c r="H44" s="29" t="s">
        <v>6</v>
      </c>
      <c r="I44" s="31">
        <v>5000</v>
      </c>
    </row>
    <row r="45" spans="2:9" x14ac:dyDescent="0.25">
      <c r="B45" s="29" t="s">
        <v>385</v>
      </c>
      <c r="C45" s="29" t="s">
        <v>381</v>
      </c>
      <c r="D45" s="29" t="s">
        <v>278</v>
      </c>
      <c r="E45" s="29" t="s">
        <v>37</v>
      </c>
      <c r="F45" s="29" t="s">
        <v>5</v>
      </c>
      <c r="G45" s="29" t="s">
        <v>6</v>
      </c>
      <c r="H45" s="29" t="s">
        <v>6</v>
      </c>
      <c r="I45" s="31">
        <v>86046</v>
      </c>
    </row>
    <row r="46" spans="2:9" x14ac:dyDescent="0.25">
      <c r="B46" s="29" t="s">
        <v>385</v>
      </c>
      <c r="C46" s="29" t="s">
        <v>381</v>
      </c>
      <c r="D46" s="29" t="s">
        <v>411</v>
      </c>
      <c r="E46" s="29" t="s">
        <v>412</v>
      </c>
      <c r="F46" s="29" t="s">
        <v>5</v>
      </c>
      <c r="G46" s="29" t="s">
        <v>6</v>
      </c>
      <c r="H46" s="29" t="s">
        <v>6</v>
      </c>
      <c r="I46" s="31">
        <v>1000</v>
      </c>
    </row>
    <row r="47" spans="2:9" x14ac:dyDescent="0.25">
      <c r="B47" s="29" t="s">
        <v>385</v>
      </c>
      <c r="C47" s="29" t="s">
        <v>381</v>
      </c>
      <c r="D47" s="29" t="s">
        <v>280</v>
      </c>
      <c r="E47" s="29" t="s">
        <v>38</v>
      </c>
      <c r="F47" s="29" t="s">
        <v>5</v>
      </c>
      <c r="G47" s="29" t="s">
        <v>6</v>
      </c>
      <c r="H47" s="29" t="s">
        <v>6</v>
      </c>
      <c r="I47" s="31">
        <v>55076</v>
      </c>
    </row>
    <row r="48" spans="2:9" x14ac:dyDescent="0.25">
      <c r="B48" s="29" t="s">
        <v>385</v>
      </c>
      <c r="C48" s="29" t="s">
        <v>381</v>
      </c>
      <c r="D48" s="29" t="s">
        <v>371</v>
      </c>
      <c r="E48" s="29" t="s">
        <v>372</v>
      </c>
      <c r="F48" s="29" t="s">
        <v>5</v>
      </c>
      <c r="G48" s="29" t="s">
        <v>6</v>
      </c>
      <c r="H48" s="29" t="s">
        <v>6</v>
      </c>
      <c r="I48" s="31">
        <v>18000</v>
      </c>
    </row>
    <row r="49" spans="2:10" x14ac:dyDescent="0.25">
      <c r="B49" s="29" t="s">
        <v>385</v>
      </c>
      <c r="C49" s="29" t="s">
        <v>381</v>
      </c>
      <c r="D49" s="29" t="s">
        <v>281</v>
      </c>
      <c r="E49" s="29" t="s">
        <v>39</v>
      </c>
      <c r="F49" s="29" t="s">
        <v>5</v>
      </c>
      <c r="G49" s="29" t="s">
        <v>6</v>
      </c>
      <c r="H49" s="29" t="s">
        <v>6</v>
      </c>
      <c r="I49" s="31">
        <v>8911</v>
      </c>
    </row>
    <row r="50" spans="2:10" x14ac:dyDescent="0.25">
      <c r="B50" s="29" t="s">
        <v>385</v>
      </c>
      <c r="C50" s="29" t="s">
        <v>381</v>
      </c>
      <c r="D50" s="29" t="s">
        <v>283</v>
      </c>
      <c r="E50" s="29" t="s">
        <v>41</v>
      </c>
      <c r="F50" s="29" t="s">
        <v>5</v>
      </c>
      <c r="G50" s="29" t="s">
        <v>6</v>
      </c>
      <c r="H50" s="29" t="s">
        <v>6</v>
      </c>
      <c r="I50" s="31">
        <v>16000</v>
      </c>
    </row>
    <row r="51" spans="2:10" x14ac:dyDescent="0.25">
      <c r="B51" s="29" t="s">
        <v>385</v>
      </c>
      <c r="C51" s="29" t="s">
        <v>381</v>
      </c>
      <c r="D51" s="29" t="s">
        <v>413</v>
      </c>
      <c r="E51" s="29" t="s">
        <v>414</v>
      </c>
      <c r="F51" s="29" t="s">
        <v>5</v>
      </c>
      <c r="G51" s="29" t="s">
        <v>6</v>
      </c>
      <c r="H51" s="29" t="s">
        <v>6</v>
      </c>
      <c r="I51" s="31">
        <v>1200</v>
      </c>
    </row>
    <row r="52" spans="2:10" x14ac:dyDescent="0.25">
      <c r="B52" s="29" t="s">
        <v>385</v>
      </c>
      <c r="C52" s="29" t="s">
        <v>381</v>
      </c>
      <c r="D52" s="29" t="s">
        <v>288</v>
      </c>
      <c r="E52" s="29" t="s">
        <v>42</v>
      </c>
      <c r="F52" s="29" t="s">
        <v>5</v>
      </c>
      <c r="G52" s="29" t="s">
        <v>391</v>
      </c>
      <c r="H52" s="29" t="s">
        <v>6</v>
      </c>
      <c r="I52" s="31">
        <v>6000</v>
      </c>
    </row>
    <row r="53" spans="2:10" x14ac:dyDescent="0.25">
      <c r="B53" s="29" t="s">
        <v>385</v>
      </c>
      <c r="C53" s="29" t="s">
        <v>381</v>
      </c>
      <c r="D53" s="29" t="s">
        <v>288</v>
      </c>
      <c r="E53" s="29" t="s">
        <v>42</v>
      </c>
      <c r="F53" s="29" t="s">
        <v>5</v>
      </c>
      <c r="G53" s="29" t="s">
        <v>6</v>
      </c>
      <c r="H53" s="29" t="s">
        <v>6</v>
      </c>
      <c r="I53" s="31">
        <v>25000</v>
      </c>
    </row>
    <row r="54" spans="2:10" x14ac:dyDescent="0.25">
      <c r="B54" s="29" t="s">
        <v>385</v>
      </c>
      <c r="C54" s="29" t="s">
        <v>381</v>
      </c>
      <c r="D54" s="29" t="s">
        <v>289</v>
      </c>
      <c r="E54" s="29" t="s">
        <v>43</v>
      </c>
      <c r="F54" s="29" t="s">
        <v>5</v>
      </c>
      <c r="G54" s="29" t="s">
        <v>6</v>
      </c>
      <c r="H54" s="29" t="s">
        <v>6</v>
      </c>
      <c r="I54" s="31">
        <v>27000</v>
      </c>
    </row>
    <row r="55" spans="2:10" x14ac:dyDescent="0.25">
      <c r="B55" s="29" t="s">
        <v>385</v>
      </c>
      <c r="C55" s="29" t="s">
        <v>381</v>
      </c>
      <c r="D55" s="29" t="s">
        <v>290</v>
      </c>
      <c r="E55" s="29" t="s">
        <v>44</v>
      </c>
      <c r="F55" s="29" t="s">
        <v>5</v>
      </c>
      <c r="G55" s="29" t="s">
        <v>6</v>
      </c>
      <c r="H55" s="29" t="s">
        <v>6</v>
      </c>
      <c r="I55" s="31">
        <v>8500</v>
      </c>
    </row>
    <row r="56" spans="2:10" x14ac:dyDescent="0.25">
      <c r="B56" s="29" t="s">
        <v>385</v>
      </c>
      <c r="C56" s="29" t="s">
        <v>381</v>
      </c>
      <c r="D56" s="29" t="s">
        <v>293</v>
      </c>
      <c r="E56" s="29" t="s">
        <v>47</v>
      </c>
      <c r="F56" s="29" t="s">
        <v>5</v>
      </c>
      <c r="G56" s="29" t="s">
        <v>415</v>
      </c>
      <c r="H56" s="29" t="s">
        <v>6</v>
      </c>
      <c r="I56" s="31">
        <v>1000</v>
      </c>
    </row>
    <row r="57" spans="2:10" x14ac:dyDescent="0.25">
      <c r="B57" s="74" t="s">
        <v>385</v>
      </c>
      <c r="C57" s="74" t="s">
        <v>381</v>
      </c>
      <c r="D57" s="74" t="s">
        <v>294</v>
      </c>
      <c r="E57" s="74" t="s">
        <v>48</v>
      </c>
      <c r="F57" s="74" t="s">
        <v>5</v>
      </c>
      <c r="G57" s="74" t="s">
        <v>417</v>
      </c>
      <c r="H57" s="74" t="s">
        <v>6</v>
      </c>
      <c r="I57" s="75">
        <v>42000</v>
      </c>
      <c r="J57" s="76"/>
    </row>
    <row r="58" spans="2:10" x14ac:dyDescent="0.25">
      <c r="B58" s="74" t="s">
        <v>385</v>
      </c>
      <c r="C58" s="74" t="s">
        <v>381</v>
      </c>
      <c r="D58" s="74" t="s">
        <v>419</v>
      </c>
      <c r="E58" s="74" t="s">
        <v>420</v>
      </c>
      <c r="F58" s="74" t="s">
        <v>5</v>
      </c>
      <c r="G58" s="74" t="s">
        <v>6</v>
      </c>
      <c r="H58" s="74" t="s">
        <v>6</v>
      </c>
      <c r="I58" s="75">
        <v>6750</v>
      </c>
      <c r="J58" s="76"/>
    </row>
    <row r="59" spans="2:10" x14ac:dyDescent="0.25">
      <c r="I59" s="31">
        <f>SUM(I18:I58)</f>
        <v>3926369</v>
      </c>
    </row>
    <row r="63" spans="2:10" x14ac:dyDescent="0.25">
      <c r="B63" s="29" t="s">
        <v>385</v>
      </c>
      <c r="C63" s="29" t="s">
        <v>381</v>
      </c>
      <c r="D63" s="29" t="s">
        <v>250</v>
      </c>
      <c r="E63" s="29" t="s">
        <v>18</v>
      </c>
      <c r="F63" s="29" t="s">
        <v>5</v>
      </c>
      <c r="G63" s="29" t="s">
        <v>383</v>
      </c>
      <c r="H63" s="29" t="s">
        <v>6</v>
      </c>
      <c r="I63" s="31">
        <v>3170677</v>
      </c>
    </row>
    <row r="64" spans="2:10" x14ac:dyDescent="0.25">
      <c r="B64" s="29" t="s">
        <v>385</v>
      </c>
      <c r="C64" s="29" t="s">
        <v>381</v>
      </c>
      <c r="D64" s="29" t="s">
        <v>49</v>
      </c>
      <c r="E64" s="29" t="s">
        <v>50</v>
      </c>
      <c r="F64" s="29" t="s">
        <v>5</v>
      </c>
      <c r="G64" s="29" t="s">
        <v>361</v>
      </c>
      <c r="H64" s="29" t="s">
        <v>6</v>
      </c>
      <c r="I64" s="31">
        <v>138</v>
      </c>
    </row>
    <row r="65" spans="2:9" x14ac:dyDescent="0.25">
      <c r="B65" s="29" t="s">
        <v>385</v>
      </c>
      <c r="C65" s="29" t="s">
        <v>381</v>
      </c>
      <c r="D65" s="29" t="s">
        <v>49</v>
      </c>
      <c r="E65" s="29" t="s">
        <v>50</v>
      </c>
      <c r="F65" s="29" t="s">
        <v>5</v>
      </c>
      <c r="G65" s="29" t="s">
        <v>421</v>
      </c>
      <c r="H65" s="29" t="s">
        <v>6</v>
      </c>
      <c r="I65" s="31">
        <v>6000</v>
      </c>
    </row>
    <row r="66" spans="2:9" x14ac:dyDescent="0.25">
      <c r="B66" s="29" t="s">
        <v>385</v>
      </c>
      <c r="C66" s="29" t="s">
        <v>381</v>
      </c>
      <c r="D66" s="29" t="s">
        <v>49</v>
      </c>
      <c r="E66" s="29" t="s">
        <v>50</v>
      </c>
      <c r="F66" s="29" t="s">
        <v>5</v>
      </c>
      <c r="G66" s="29" t="s">
        <v>423</v>
      </c>
      <c r="H66" s="29" t="s">
        <v>6</v>
      </c>
      <c r="I66" s="31">
        <v>304</v>
      </c>
    </row>
    <row r="67" spans="2:9" x14ac:dyDescent="0.25">
      <c r="B67" s="29" t="s">
        <v>385</v>
      </c>
      <c r="C67" s="29" t="s">
        <v>381</v>
      </c>
      <c r="D67" s="29" t="s">
        <v>49</v>
      </c>
      <c r="E67" s="29" t="s">
        <v>50</v>
      </c>
      <c r="F67" s="29" t="s">
        <v>5</v>
      </c>
      <c r="G67" s="29" t="s">
        <v>425</v>
      </c>
      <c r="H67" s="29" t="s">
        <v>6</v>
      </c>
      <c r="I67" s="31">
        <v>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48"/>
  <sheetViews>
    <sheetView workbookViewId="0">
      <selection activeCell="Q15" sqref="Q15"/>
    </sheetView>
  </sheetViews>
  <sheetFormatPr defaultRowHeight="15" x14ac:dyDescent="0.25"/>
  <cols>
    <col min="1" max="5" width="9.140625" style="29"/>
    <col min="6" max="6" width="9.140625" style="31"/>
    <col min="7" max="19" width="9.140625" style="29"/>
    <col min="20" max="20" width="9.140625" style="30"/>
  </cols>
  <sheetData>
    <row r="1" spans="1:10" x14ac:dyDescent="0.25">
      <c r="A1" s="29" t="s">
        <v>302</v>
      </c>
      <c r="B1" s="29" t="s">
        <v>533</v>
      </c>
      <c r="C1" s="29" t="s">
        <v>534</v>
      </c>
      <c r="D1" s="29" t="s">
        <v>535</v>
      </c>
      <c r="E1" s="29" t="s">
        <v>311</v>
      </c>
      <c r="F1" s="29" t="s">
        <v>536</v>
      </c>
      <c r="G1" s="29" t="s">
        <v>537</v>
      </c>
      <c r="H1" s="29" t="s">
        <v>315</v>
      </c>
      <c r="I1" s="29" t="s">
        <v>538</v>
      </c>
      <c r="J1" s="30" t="s">
        <v>231</v>
      </c>
    </row>
    <row r="2" spans="1:10" x14ac:dyDescent="0.25">
      <c r="A2" s="29" t="s">
        <v>319</v>
      </c>
      <c r="B2" s="29" t="s">
        <v>51</v>
      </c>
      <c r="C2" s="29" t="s">
        <v>522</v>
      </c>
      <c r="D2" s="29" t="s">
        <v>239</v>
      </c>
      <c r="E2" s="29" t="s">
        <v>10</v>
      </c>
      <c r="F2" s="29" t="s">
        <v>5</v>
      </c>
      <c r="G2" s="29" t="s">
        <v>6</v>
      </c>
      <c r="H2" s="29" t="s">
        <v>6</v>
      </c>
      <c r="I2" s="29" t="s">
        <v>6</v>
      </c>
      <c r="J2" s="30">
        <v>4000</v>
      </c>
    </row>
    <row r="3" spans="1:10" x14ac:dyDescent="0.25">
      <c r="A3" s="29" t="s">
        <v>319</v>
      </c>
      <c r="B3" s="29" t="s">
        <v>51</v>
      </c>
      <c r="C3" s="29" t="s">
        <v>522</v>
      </c>
      <c r="D3" s="29" t="s">
        <v>241</v>
      </c>
      <c r="E3" s="29" t="s">
        <v>331</v>
      </c>
      <c r="F3" s="29" t="s">
        <v>5</v>
      </c>
      <c r="G3" s="29" t="s">
        <v>6</v>
      </c>
      <c r="H3" s="29" t="s">
        <v>6</v>
      </c>
      <c r="I3" s="29" t="s">
        <v>6</v>
      </c>
      <c r="J3" s="30">
        <v>13500</v>
      </c>
    </row>
    <row r="4" spans="1:10" x14ac:dyDescent="0.25">
      <c r="A4" s="29" t="s">
        <v>319</v>
      </c>
      <c r="B4" s="29" t="s">
        <v>51</v>
      </c>
      <c r="C4" s="29" t="s">
        <v>522</v>
      </c>
      <c r="D4" s="29" t="s">
        <v>242</v>
      </c>
      <c r="E4" s="29" t="s">
        <v>12</v>
      </c>
      <c r="F4" s="29" t="s">
        <v>5</v>
      </c>
      <c r="G4" s="29" t="s">
        <v>6</v>
      </c>
      <c r="H4" s="29" t="s">
        <v>6</v>
      </c>
      <c r="I4" s="29" t="s">
        <v>6</v>
      </c>
      <c r="J4" s="30">
        <v>10250</v>
      </c>
    </row>
    <row r="5" spans="1:10" x14ac:dyDescent="0.25">
      <c r="A5" s="29" t="s">
        <v>319</v>
      </c>
      <c r="B5" s="29" t="s">
        <v>51</v>
      </c>
      <c r="C5" s="29" t="s">
        <v>522</v>
      </c>
      <c r="D5" s="29" t="s">
        <v>248</v>
      </c>
      <c r="E5" s="29" t="s">
        <v>17</v>
      </c>
      <c r="F5" s="29" t="s">
        <v>5</v>
      </c>
      <c r="G5" s="29" t="s">
        <v>6</v>
      </c>
      <c r="H5" s="29" t="s">
        <v>6</v>
      </c>
      <c r="I5" s="29" t="s">
        <v>6</v>
      </c>
      <c r="J5" s="30">
        <v>35000</v>
      </c>
    </row>
    <row r="6" spans="1:10" x14ac:dyDescent="0.25">
      <c r="A6" s="29" t="s">
        <v>319</v>
      </c>
      <c r="B6" s="29" t="s">
        <v>51</v>
      </c>
      <c r="C6" s="29" t="s">
        <v>522</v>
      </c>
      <c r="D6" s="29" t="s">
        <v>250</v>
      </c>
      <c r="E6" s="29" t="s">
        <v>18</v>
      </c>
      <c r="F6" s="29" t="s">
        <v>5</v>
      </c>
      <c r="G6" s="29" t="s">
        <v>523</v>
      </c>
      <c r="H6" s="29" t="s">
        <v>6</v>
      </c>
      <c r="I6" s="29" t="s">
        <v>6</v>
      </c>
      <c r="J6" s="30">
        <v>2000</v>
      </c>
    </row>
    <row r="7" spans="1:10" x14ac:dyDescent="0.25">
      <c r="A7" s="29" t="s">
        <v>319</v>
      </c>
      <c r="B7" s="29" t="s">
        <v>51</v>
      </c>
      <c r="C7" s="29" t="s">
        <v>522</v>
      </c>
      <c r="D7" s="29" t="s">
        <v>250</v>
      </c>
      <c r="E7" s="29" t="s">
        <v>18</v>
      </c>
      <c r="F7" s="29" t="s">
        <v>5</v>
      </c>
      <c r="G7" s="29" t="s">
        <v>524</v>
      </c>
      <c r="H7" s="29" t="s">
        <v>6</v>
      </c>
      <c r="I7" s="29" t="s">
        <v>6</v>
      </c>
      <c r="J7" s="30">
        <v>25000</v>
      </c>
    </row>
    <row r="8" spans="1:10" x14ac:dyDescent="0.25">
      <c r="A8" s="29" t="s">
        <v>319</v>
      </c>
      <c r="B8" s="29" t="s">
        <v>51</v>
      </c>
      <c r="C8" s="29" t="s">
        <v>522</v>
      </c>
      <c r="D8" s="29" t="s">
        <v>250</v>
      </c>
      <c r="E8" s="29" t="s">
        <v>18</v>
      </c>
      <c r="F8" s="29" t="s">
        <v>5</v>
      </c>
      <c r="G8" s="29" t="s">
        <v>525</v>
      </c>
      <c r="H8" s="29" t="s">
        <v>6</v>
      </c>
      <c r="I8" s="29" t="s">
        <v>6</v>
      </c>
      <c r="J8" s="30">
        <v>24750</v>
      </c>
    </row>
    <row r="9" spans="1:10" x14ac:dyDescent="0.25">
      <c r="A9" s="29" t="s">
        <v>319</v>
      </c>
      <c r="B9" s="29" t="s">
        <v>51</v>
      </c>
      <c r="C9" s="29" t="s">
        <v>522</v>
      </c>
      <c r="D9" s="29" t="s">
        <v>250</v>
      </c>
      <c r="E9" s="29" t="s">
        <v>18</v>
      </c>
      <c r="F9" s="29" t="s">
        <v>5</v>
      </c>
      <c r="G9" s="29" t="s">
        <v>526</v>
      </c>
      <c r="H9" s="29" t="s">
        <v>6</v>
      </c>
      <c r="I9" s="29" t="s">
        <v>6</v>
      </c>
      <c r="J9" s="30">
        <v>7000</v>
      </c>
    </row>
    <row r="10" spans="1:10" x14ac:dyDescent="0.25">
      <c r="A10" s="29" t="s">
        <v>319</v>
      </c>
      <c r="B10" s="29" t="s">
        <v>51</v>
      </c>
      <c r="C10" s="29" t="s">
        <v>522</v>
      </c>
      <c r="D10" s="29" t="s">
        <v>250</v>
      </c>
      <c r="E10" s="29" t="s">
        <v>18</v>
      </c>
      <c r="F10" s="29" t="s">
        <v>5</v>
      </c>
      <c r="G10" s="29" t="s">
        <v>527</v>
      </c>
      <c r="H10" s="29" t="s">
        <v>6</v>
      </c>
      <c r="I10" s="29" t="s">
        <v>6</v>
      </c>
      <c r="J10" s="30">
        <v>63750</v>
      </c>
    </row>
    <row r="11" spans="1:10" x14ac:dyDescent="0.25">
      <c r="A11" s="29" t="s">
        <v>319</v>
      </c>
      <c r="B11" s="29" t="s">
        <v>51</v>
      </c>
      <c r="C11" s="29" t="s">
        <v>522</v>
      </c>
      <c r="D11" s="29" t="s">
        <v>250</v>
      </c>
      <c r="E11" s="29" t="s">
        <v>18</v>
      </c>
      <c r="F11" s="29" t="s">
        <v>5</v>
      </c>
      <c r="G11" s="29" t="s">
        <v>528</v>
      </c>
      <c r="H11" s="29" t="s">
        <v>6</v>
      </c>
      <c r="I11" s="29" t="s">
        <v>6</v>
      </c>
      <c r="J11" s="30">
        <v>5000</v>
      </c>
    </row>
    <row r="12" spans="1:10" x14ac:dyDescent="0.25">
      <c r="A12" s="29" t="s">
        <v>319</v>
      </c>
      <c r="B12" s="29" t="s">
        <v>51</v>
      </c>
      <c r="C12" s="29" t="s">
        <v>522</v>
      </c>
      <c r="D12" s="29" t="s">
        <v>250</v>
      </c>
      <c r="E12" s="29" t="s">
        <v>18</v>
      </c>
      <c r="F12" s="29" t="s">
        <v>5</v>
      </c>
      <c r="G12" s="29" t="s">
        <v>529</v>
      </c>
      <c r="H12" s="29" t="s">
        <v>6</v>
      </c>
      <c r="I12" s="29" t="s">
        <v>6</v>
      </c>
      <c r="J12" s="30">
        <v>23750</v>
      </c>
    </row>
    <row r="13" spans="1:10" x14ac:dyDescent="0.25">
      <c r="A13" s="29" t="s">
        <v>319</v>
      </c>
      <c r="B13" s="29" t="s">
        <v>51</v>
      </c>
      <c r="C13" s="29" t="s">
        <v>522</v>
      </c>
      <c r="D13" s="29" t="s">
        <v>258</v>
      </c>
      <c r="E13" s="29" t="s">
        <v>22</v>
      </c>
      <c r="F13" s="29" t="s">
        <v>5</v>
      </c>
      <c r="G13" s="29" t="s">
        <v>6</v>
      </c>
      <c r="H13" s="29" t="s">
        <v>6</v>
      </c>
      <c r="I13" s="29" t="s">
        <v>6</v>
      </c>
      <c r="J13" s="30">
        <v>1268578</v>
      </c>
    </row>
    <row r="14" spans="1:10" x14ac:dyDescent="0.25">
      <c r="A14" s="29" t="s">
        <v>319</v>
      </c>
      <c r="B14" s="29" t="s">
        <v>51</v>
      </c>
      <c r="C14" s="29" t="s">
        <v>522</v>
      </c>
      <c r="D14" s="29" t="s">
        <v>260</v>
      </c>
      <c r="E14" s="29" t="s">
        <v>24</v>
      </c>
      <c r="F14" s="29" t="s">
        <v>5</v>
      </c>
      <c r="G14" s="29" t="s">
        <v>6</v>
      </c>
      <c r="H14" s="29" t="s">
        <v>6</v>
      </c>
      <c r="I14" s="29" t="s">
        <v>6</v>
      </c>
      <c r="J14" s="30">
        <v>7000</v>
      </c>
    </row>
    <row r="15" spans="1:10" x14ac:dyDescent="0.25">
      <c r="A15" s="29" t="s">
        <v>319</v>
      </c>
      <c r="B15" s="29" t="s">
        <v>51</v>
      </c>
      <c r="C15" s="29" t="s">
        <v>522</v>
      </c>
      <c r="D15" s="29" t="s">
        <v>363</v>
      </c>
      <c r="E15" s="29" t="s">
        <v>364</v>
      </c>
      <c r="F15" s="29" t="s">
        <v>5</v>
      </c>
      <c r="G15" s="29" t="s">
        <v>6</v>
      </c>
      <c r="H15" s="29" t="s">
        <v>6</v>
      </c>
      <c r="I15" s="29" t="s">
        <v>6</v>
      </c>
      <c r="J15" s="30">
        <v>56000</v>
      </c>
    </row>
    <row r="16" spans="1:10" x14ac:dyDescent="0.25">
      <c r="A16" s="29" t="s">
        <v>319</v>
      </c>
      <c r="B16" s="29" t="s">
        <v>51</v>
      </c>
      <c r="C16" s="29" t="s">
        <v>522</v>
      </c>
      <c r="D16" s="29" t="s">
        <v>261</v>
      </c>
      <c r="E16" s="29" t="s">
        <v>25</v>
      </c>
      <c r="F16" s="29" t="s">
        <v>5</v>
      </c>
      <c r="G16" s="29" t="s">
        <v>6</v>
      </c>
      <c r="H16" s="29" t="s">
        <v>6</v>
      </c>
      <c r="I16" s="29" t="s">
        <v>6</v>
      </c>
      <c r="J16" s="30">
        <v>60029</v>
      </c>
    </row>
    <row r="17" spans="1:10" x14ac:dyDescent="0.25">
      <c r="A17" s="29" t="s">
        <v>319</v>
      </c>
      <c r="B17" s="29" t="s">
        <v>51</v>
      </c>
      <c r="C17" s="29" t="s">
        <v>522</v>
      </c>
      <c r="D17" s="29" t="s">
        <v>262</v>
      </c>
      <c r="E17" s="29" t="s">
        <v>341</v>
      </c>
      <c r="F17" s="29" t="s">
        <v>5</v>
      </c>
      <c r="G17" s="29" t="s">
        <v>6</v>
      </c>
      <c r="H17" s="29" t="s">
        <v>6</v>
      </c>
      <c r="I17" s="29" t="s">
        <v>6</v>
      </c>
      <c r="J17" s="30">
        <v>702302</v>
      </c>
    </row>
    <row r="18" spans="1:10" x14ac:dyDescent="0.25">
      <c r="A18" s="29" t="s">
        <v>319</v>
      </c>
      <c r="B18" s="29" t="s">
        <v>51</v>
      </c>
      <c r="C18" s="29" t="s">
        <v>522</v>
      </c>
      <c r="D18" s="29" t="s">
        <v>263</v>
      </c>
      <c r="E18" s="29" t="s">
        <v>26</v>
      </c>
      <c r="F18" s="29" t="s">
        <v>5</v>
      </c>
      <c r="G18" s="29" t="s">
        <v>6</v>
      </c>
      <c r="H18" s="29" t="s">
        <v>6</v>
      </c>
      <c r="I18" s="29" t="s">
        <v>6</v>
      </c>
      <c r="J18" s="30">
        <v>9384</v>
      </c>
    </row>
    <row r="19" spans="1:10" x14ac:dyDescent="0.25">
      <c r="A19" s="29" t="s">
        <v>319</v>
      </c>
      <c r="B19" s="29" t="s">
        <v>51</v>
      </c>
      <c r="C19" s="29" t="s">
        <v>522</v>
      </c>
      <c r="D19" s="29" t="s">
        <v>264</v>
      </c>
      <c r="E19" s="29" t="s">
        <v>27</v>
      </c>
      <c r="F19" s="29" t="s">
        <v>5</v>
      </c>
      <c r="G19" s="29" t="s">
        <v>6</v>
      </c>
      <c r="H19" s="29" t="s">
        <v>6</v>
      </c>
      <c r="I19" s="29" t="s">
        <v>6</v>
      </c>
      <c r="J19" s="30">
        <v>9384</v>
      </c>
    </row>
    <row r="20" spans="1:10" x14ac:dyDescent="0.25">
      <c r="A20" s="29" t="s">
        <v>319</v>
      </c>
      <c r="B20" s="29" t="s">
        <v>51</v>
      </c>
      <c r="C20" s="29" t="s">
        <v>522</v>
      </c>
      <c r="D20" s="29" t="s">
        <v>265</v>
      </c>
      <c r="E20" s="29" t="s">
        <v>342</v>
      </c>
      <c r="F20" s="29" t="s">
        <v>5</v>
      </c>
      <c r="G20" s="29" t="s">
        <v>6</v>
      </c>
      <c r="H20" s="29" t="s">
        <v>6</v>
      </c>
      <c r="I20" s="29" t="s">
        <v>6</v>
      </c>
      <c r="J20" s="30">
        <v>365114</v>
      </c>
    </row>
    <row r="21" spans="1:10" x14ac:dyDescent="0.25">
      <c r="A21" s="29" t="s">
        <v>319</v>
      </c>
      <c r="B21" s="29" t="s">
        <v>51</v>
      </c>
      <c r="C21" s="29" t="s">
        <v>522</v>
      </c>
      <c r="D21" s="29" t="s">
        <v>267</v>
      </c>
      <c r="E21" s="29" t="s">
        <v>343</v>
      </c>
      <c r="F21" s="29" t="s">
        <v>5</v>
      </c>
      <c r="G21" s="29" t="s">
        <v>6</v>
      </c>
      <c r="H21" s="29" t="s">
        <v>6</v>
      </c>
      <c r="I21" s="29" t="s">
        <v>6</v>
      </c>
      <c r="J21" s="30">
        <v>4812</v>
      </c>
    </row>
    <row r="22" spans="1:10" x14ac:dyDescent="0.25">
      <c r="A22" s="29" t="s">
        <v>319</v>
      </c>
      <c r="B22" s="29" t="s">
        <v>51</v>
      </c>
      <c r="C22" s="29" t="s">
        <v>522</v>
      </c>
      <c r="D22" s="29" t="s">
        <v>268</v>
      </c>
      <c r="E22" s="29" t="s">
        <v>28</v>
      </c>
      <c r="F22" s="29" t="s">
        <v>5</v>
      </c>
      <c r="G22" s="29" t="s">
        <v>6</v>
      </c>
      <c r="H22" s="29" t="s">
        <v>6</v>
      </c>
      <c r="I22" s="29" t="s">
        <v>6</v>
      </c>
      <c r="J22" s="30">
        <v>39157</v>
      </c>
    </row>
    <row r="23" spans="1:10" x14ac:dyDescent="0.25">
      <c r="A23" s="29" t="s">
        <v>319</v>
      </c>
      <c r="B23" s="29" t="s">
        <v>51</v>
      </c>
      <c r="C23" s="29" t="s">
        <v>522</v>
      </c>
      <c r="D23" s="29" t="s">
        <v>269</v>
      </c>
      <c r="E23" s="29" t="s">
        <v>29</v>
      </c>
      <c r="F23" s="29" t="s">
        <v>5</v>
      </c>
      <c r="G23" s="29" t="s">
        <v>6</v>
      </c>
      <c r="H23" s="29" t="s">
        <v>6</v>
      </c>
      <c r="I23" s="29" t="s">
        <v>6</v>
      </c>
      <c r="J23" s="30">
        <v>500</v>
      </c>
    </row>
    <row r="24" spans="1:10" x14ac:dyDescent="0.25">
      <c r="A24" s="29" t="s">
        <v>319</v>
      </c>
      <c r="B24" s="29" t="s">
        <v>51</v>
      </c>
      <c r="C24" s="29" t="s">
        <v>522</v>
      </c>
      <c r="D24" s="29" t="s">
        <v>270</v>
      </c>
      <c r="E24" s="29" t="s">
        <v>30</v>
      </c>
      <c r="F24" s="29" t="s">
        <v>5</v>
      </c>
      <c r="G24" s="29" t="s">
        <v>6</v>
      </c>
      <c r="H24" s="29" t="s">
        <v>6</v>
      </c>
      <c r="I24" s="29" t="s">
        <v>6</v>
      </c>
      <c r="J24" s="30">
        <v>27754</v>
      </c>
    </row>
    <row r="25" spans="1:10" x14ac:dyDescent="0.25">
      <c r="A25" s="29" t="s">
        <v>319</v>
      </c>
      <c r="B25" s="29" t="s">
        <v>51</v>
      </c>
      <c r="C25" s="29" t="s">
        <v>522</v>
      </c>
      <c r="D25" s="29" t="s">
        <v>365</v>
      </c>
      <c r="E25" s="29" t="s">
        <v>366</v>
      </c>
      <c r="F25" s="29" t="s">
        <v>5</v>
      </c>
      <c r="G25" s="29" t="s">
        <v>6</v>
      </c>
      <c r="H25" s="29" t="s">
        <v>6</v>
      </c>
      <c r="I25" s="29" t="s">
        <v>6</v>
      </c>
      <c r="J25" s="30">
        <v>100</v>
      </c>
    </row>
    <row r="26" spans="1:10" x14ac:dyDescent="0.25">
      <c r="A26" s="29" t="s">
        <v>319</v>
      </c>
      <c r="B26" s="29" t="s">
        <v>51</v>
      </c>
      <c r="C26" s="29" t="s">
        <v>522</v>
      </c>
      <c r="D26" s="29" t="s">
        <v>271</v>
      </c>
      <c r="E26" s="29" t="s">
        <v>31</v>
      </c>
      <c r="F26" s="29" t="s">
        <v>5</v>
      </c>
      <c r="G26" s="29" t="s">
        <v>6</v>
      </c>
      <c r="H26" s="29" t="s">
        <v>6</v>
      </c>
      <c r="I26" s="29" t="s">
        <v>6</v>
      </c>
      <c r="J26" s="30">
        <v>14935</v>
      </c>
    </row>
    <row r="27" spans="1:10" x14ac:dyDescent="0.25">
      <c r="A27" s="29" t="s">
        <v>319</v>
      </c>
      <c r="B27" s="29" t="s">
        <v>51</v>
      </c>
      <c r="C27" s="29" t="s">
        <v>522</v>
      </c>
      <c r="D27" s="29" t="s">
        <v>272</v>
      </c>
      <c r="E27" s="29" t="s">
        <v>32</v>
      </c>
      <c r="F27" s="29" t="s">
        <v>5</v>
      </c>
      <c r="G27" s="29" t="s">
        <v>6</v>
      </c>
      <c r="H27" s="29" t="s">
        <v>6</v>
      </c>
      <c r="I27" s="29" t="s">
        <v>6</v>
      </c>
      <c r="J27" s="30">
        <v>75813</v>
      </c>
    </row>
    <row r="28" spans="1:10" x14ac:dyDescent="0.25">
      <c r="A28" s="29" t="s">
        <v>319</v>
      </c>
      <c r="B28" s="29" t="s">
        <v>51</v>
      </c>
      <c r="C28" s="29" t="s">
        <v>522</v>
      </c>
      <c r="D28" s="29" t="s">
        <v>273</v>
      </c>
      <c r="E28" s="29" t="s">
        <v>33</v>
      </c>
      <c r="F28" s="29" t="s">
        <v>5</v>
      </c>
      <c r="G28" s="29" t="s">
        <v>6</v>
      </c>
      <c r="H28" s="29" t="s">
        <v>6</v>
      </c>
      <c r="I28" s="29" t="s">
        <v>6</v>
      </c>
      <c r="J28" s="30">
        <v>29854</v>
      </c>
    </row>
    <row r="29" spans="1:10" x14ac:dyDescent="0.25">
      <c r="A29" s="29" t="s">
        <v>319</v>
      </c>
      <c r="B29" s="29" t="s">
        <v>51</v>
      </c>
      <c r="C29" s="29" t="s">
        <v>522</v>
      </c>
      <c r="D29" s="29" t="s">
        <v>274</v>
      </c>
      <c r="E29" s="29" t="s">
        <v>344</v>
      </c>
      <c r="F29" s="29" t="s">
        <v>5</v>
      </c>
      <c r="G29" s="29" t="s">
        <v>6</v>
      </c>
      <c r="H29" s="29" t="s">
        <v>6</v>
      </c>
      <c r="I29" s="29" t="s">
        <v>6</v>
      </c>
      <c r="J29" s="30">
        <v>19180</v>
      </c>
    </row>
    <row r="30" spans="1:10" x14ac:dyDescent="0.25">
      <c r="A30" s="29" t="s">
        <v>319</v>
      </c>
      <c r="B30" s="29" t="s">
        <v>51</v>
      </c>
      <c r="C30" s="29" t="s">
        <v>522</v>
      </c>
      <c r="D30" s="29" t="s">
        <v>275</v>
      </c>
      <c r="E30" s="29" t="s">
        <v>34</v>
      </c>
      <c r="F30" s="29" t="s">
        <v>5</v>
      </c>
      <c r="G30" s="29" t="s">
        <v>6</v>
      </c>
      <c r="H30" s="29" t="s">
        <v>6</v>
      </c>
      <c r="I30" s="29" t="s">
        <v>6</v>
      </c>
      <c r="J30" s="30">
        <v>100</v>
      </c>
    </row>
    <row r="31" spans="1:10" x14ac:dyDescent="0.25">
      <c r="A31" s="29" t="s">
        <v>319</v>
      </c>
      <c r="B31" s="29" t="s">
        <v>51</v>
      </c>
      <c r="C31" s="29" t="s">
        <v>522</v>
      </c>
      <c r="D31" s="29" t="s">
        <v>367</v>
      </c>
      <c r="E31" s="29" t="s">
        <v>368</v>
      </c>
      <c r="F31" s="29" t="s">
        <v>5</v>
      </c>
      <c r="G31" s="29" t="s">
        <v>6</v>
      </c>
      <c r="H31" s="29" t="s">
        <v>6</v>
      </c>
      <c r="I31" s="29" t="s">
        <v>6</v>
      </c>
      <c r="J31" s="30">
        <v>3500</v>
      </c>
    </row>
    <row r="32" spans="1:10" x14ac:dyDescent="0.25">
      <c r="A32" s="29" t="s">
        <v>319</v>
      </c>
      <c r="B32" s="29" t="s">
        <v>51</v>
      </c>
      <c r="C32" s="29" t="s">
        <v>522</v>
      </c>
      <c r="D32" s="29" t="s">
        <v>276</v>
      </c>
      <c r="E32" s="29" t="s">
        <v>35</v>
      </c>
      <c r="F32" s="29" t="s">
        <v>5</v>
      </c>
      <c r="G32" s="29" t="s">
        <v>6</v>
      </c>
      <c r="H32" s="29" t="s">
        <v>6</v>
      </c>
      <c r="I32" s="29" t="s">
        <v>6</v>
      </c>
      <c r="J32" s="30">
        <v>2158</v>
      </c>
    </row>
    <row r="33" spans="1:10" x14ac:dyDescent="0.25">
      <c r="A33" s="29" t="s">
        <v>319</v>
      </c>
      <c r="B33" s="29" t="s">
        <v>51</v>
      </c>
      <c r="C33" s="29" t="s">
        <v>522</v>
      </c>
      <c r="D33" s="29" t="s">
        <v>277</v>
      </c>
      <c r="E33" s="29" t="s">
        <v>36</v>
      </c>
      <c r="F33" s="29" t="s">
        <v>5</v>
      </c>
      <c r="G33" s="29" t="s">
        <v>6</v>
      </c>
      <c r="H33" s="29" t="s">
        <v>6</v>
      </c>
      <c r="I33" s="29" t="s">
        <v>6</v>
      </c>
      <c r="J33" s="30">
        <v>4877</v>
      </c>
    </row>
    <row r="34" spans="1:10" x14ac:dyDescent="0.25">
      <c r="A34" s="29" t="s">
        <v>319</v>
      </c>
      <c r="B34" s="29" t="s">
        <v>51</v>
      </c>
      <c r="C34" s="29" t="s">
        <v>522</v>
      </c>
      <c r="D34" s="29" t="s">
        <v>278</v>
      </c>
      <c r="E34" s="29" t="s">
        <v>37</v>
      </c>
      <c r="F34" s="29" t="s">
        <v>5</v>
      </c>
      <c r="G34" s="29" t="s">
        <v>6</v>
      </c>
      <c r="H34" s="29" t="s">
        <v>6</v>
      </c>
      <c r="I34" s="29" t="s">
        <v>6</v>
      </c>
      <c r="J34" s="30">
        <v>66240</v>
      </c>
    </row>
    <row r="35" spans="1:10" x14ac:dyDescent="0.25">
      <c r="A35" s="29" t="s">
        <v>319</v>
      </c>
      <c r="B35" s="29" t="s">
        <v>51</v>
      </c>
      <c r="C35" s="29" t="s">
        <v>522</v>
      </c>
      <c r="D35" s="29" t="s">
        <v>280</v>
      </c>
      <c r="E35" s="29" t="s">
        <v>38</v>
      </c>
      <c r="F35" s="29" t="s">
        <v>5</v>
      </c>
      <c r="G35" s="29" t="s">
        <v>6</v>
      </c>
      <c r="H35" s="29" t="s">
        <v>6</v>
      </c>
      <c r="I35" s="29" t="s">
        <v>6</v>
      </c>
      <c r="J35" s="30">
        <v>63680</v>
      </c>
    </row>
    <row r="36" spans="1:10" x14ac:dyDescent="0.25">
      <c r="A36" s="29" t="s">
        <v>319</v>
      </c>
      <c r="B36" s="29" t="s">
        <v>51</v>
      </c>
      <c r="C36" s="29" t="s">
        <v>522</v>
      </c>
      <c r="D36" s="29" t="s">
        <v>281</v>
      </c>
      <c r="E36" s="29" t="s">
        <v>39</v>
      </c>
      <c r="F36" s="29" t="s">
        <v>5</v>
      </c>
      <c r="G36" s="29" t="s">
        <v>6</v>
      </c>
      <c r="H36" s="29" t="s">
        <v>6</v>
      </c>
      <c r="I36" s="29" t="s">
        <v>6</v>
      </c>
      <c r="J36" s="30">
        <v>7012</v>
      </c>
    </row>
    <row r="37" spans="1:10" x14ac:dyDescent="0.25">
      <c r="A37" s="29" t="s">
        <v>319</v>
      </c>
      <c r="B37" s="29" t="s">
        <v>51</v>
      </c>
      <c r="C37" s="29" t="s">
        <v>522</v>
      </c>
      <c r="D37" s="29" t="s">
        <v>283</v>
      </c>
      <c r="E37" s="29" t="s">
        <v>41</v>
      </c>
      <c r="F37" s="29" t="s">
        <v>5</v>
      </c>
      <c r="G37" s="29" t="s">
        <v>530</v>
      </c>
      <c r="H37" s="29" t="s">
        <v>6</v>
      </c>
      <c r="I37" s="29" t="s">
        <v>6</v>
      </c>
      <c r="J37" s="30">
        <v>5000</v>
      </c>
    </row>
    <row r="38" spans="1:10" x14ac:dyDescent="0.25">
      <c r="A38" s="29" t="s">
        <v>319</v>
      </c>
      <c r="B38" s="29" t="s">
        <v>51</v>
      </c>
      <c r="C38" s="29" t="s">
        <v>522</v>
      </c>
      <c r="D38" s="29" t="s">
        <v>283</v>
      </c>
      <c r="E38" s="29" t="s">
        <v>41</v>
      </c>
      <c r="F38" s="29" t="s">
        <v>5</v>
      </c>
      <c r="G38" s="29" t="s">
        <v>6</v>
      </c>
      <c r="H38" s="29" t="s">
        <v>6</v>
      </c>
      <c r="I38" s="29" t="s">
        <v>6</v>
      </c>
      <c r="J38" s="30">
        <v>632</v>
      </c>
    </row>
    <row r="39" spans="1:10" x14ac:dyDescent="0.25">
      <c r="A39" s="29" t="s">
        <v>319</v>
      </c>
      <c r="B39" s="29" t="s">
        <v>51</v>
      </c>
      <c r="C39" s="29" t="s">
        <v>522</v>
      </c>
      <c r="D39" s="29" t="s">
        <v>288</v>
      </c>
      <c r="E39" s="29" t="s">
        <v>42</v>
      </c>
      <c r="F39" s="29" t="s">
        <v>5</v>
      </c>
      <c r="G39" s="29" t="s">
        <v>6</v>
      </c>
      <c r="H39" s="29" t="s">
        <v>6</v>
      </c>
      <c r="I39" s="29" t="s">
        <v>6</v>
      </c>
      <c r="J39" s="30">
        <v>11000</v>
      </c>
    </row>
    <row r="40" spans="1:10" x14ac:dyDescent="0.25">
      <c r="A40" s="29" t="s">
        <v>319</v>
      </c>
      <c r="B40" s="29" t="s">
        <v>51</v>
      </c>
      <c r="C40" s="29" t="s">
        <v>522</v>
      </c>
      <c r="D40" s="29" t="s">
        <v>289</v>
      </c>
      <c r="E40" s="29" t="s">
        <v>43</v>
      </c>
      <c r="F40" s="29" t="s">
        <v>5</v>
      </c>
      <c r="G40" s="29" t="s">
        <v>6</v>
      </c>
      <c r="H40" s="29" t="s">
        <v>6</v>
      </c>
      <c r="I40" s="29" t="s">
        <v>6</v>
      </c>
      <c r="J40" s="30">
        <v>10000</v>
      </c>
    </row>
    <row r="41" spans="1:10" x14ac:dyDescent="0.25">
      <c r="A41" s="29" t="s">
        <v>319</v>
      </c>
      <c r="B41" s="29" t="s">
        <v>51</v>
      </c>
      <c r="C41" s="29" t="s">
        <v>522</v>
      </c>
      <c r="D41" s="29" t="s">
        <v>290</v>
      </c>
      <c r="E41" s="29" t="s">
        <v>44</v>
      </c>
      <c r="F41" s="29" t="s">
        <v>5</v>
      </c>
      <c r="G41" s="29" t="s">
        <v>6</v>
      </c>
      <c r="H41" s="29" t="s">
        <v>6</v>
      </c>
      <c r="I41" s="29" t="s">
        <v>6</v>
      </c>
      <c r="J41" s="30">
        <v>12000</v>
      </c>
    </row>
    <row r="42" spans="1:10" x14ac:dyDescent="0.25">
      <c r="A42" s="29" t="s">
        <v>319</v>
      </c>
      <c r="B42" s="29" t="s">
        <v>51</v>
      </c>
      <c r="C42" s="29" t="s">
        <v>522</v>
      </c>
      <c r="D42" s="29" t="s">
        <v>292</v>
      </c>
      <c r="E42" s="29" t="s">
        <v>46</v>
      </c>
      <c r="F42" s="29" t="s">
        <v>5</v>
      </c>
      <c r="G42" s="29" t="s">
        <v>6</v>
      </c>
      <c r="H42" s="29" t="s">
        <v>6</v>
      </c>
      <c r="I42" s="29" t="s">
        <v>6</v>
      </c>
      <c r="J42" s="30">
        <v>79000</v>
      </c>
    </row>
    <row r="43" spans="1:10" x14ac:dyDescent="0.25">
      <c r="A43" s="29" t="s">
        <v>319</v>
      </c>
      <c r="B43" s="29" t="s">
        <v>51</v>
      </c>
      <c r="C43" s="29" t="s">
        <v>522</v>
      </c>
      <c r="D43" s="29" t="s">
        <v>531</v>
      </c>
      <c r="E43" s="29" t="s">
        <v>532</v>
      </c>
      <c r="F43" s="29" t="s">
        <v>5</v>
      </c>
      <c r="G43" s="29" t="s">
        <v>6</v>
      </c>
      <c r="H43" s="29" t="s">
        <v>6</v>
      </c>
      <c r="I43" s="29" t="s">
        <v>6</v>
      </c>
      <c r="J43" s="30">
        <v>125400</v>
      </c>
    </row>
    <row r="44" spans="1:10" x14ac:dyDescent="0.25">
      <c r="A44" s="29" t="s">
        <v>319</v>
      </c>
      <c r="B44" s="29" t="s">
        <v>51</v>
      </c>
      <c r="C44" s="29" t="s">
        <v>522</v>
      </c>
      <c r="D44" s="29" t="s">
        <v>293</v>
      </c>
      <c r="E44" s="29" t="s">
        <v>47</v>
      </c>
      <c r="F44" s="29" t="s">
        <v>5</v>
      </c>
      <c r="G44" s="29" t="s">
        <v>6</v>
      </c>
      <c r="H44" s="29" t="s">
        <v>6</v>
      </c>
      <c r="I44" s="29" t="s">
        <v>6</v>
      </c>
      <c r="J44" s="30">
        <v>1000</v>
      </c>
    </row>
    <row r="45" spans="1:10" x14ac:dyDescent="0.25">
      <c r="F45" s="29"/>
      <c r="J45" s="30"/>
    </row>
    <row r="46" spans="1:10" x14ac:dyDescent="0.25">
      <c r="F46" s="29"/>
      <c r="J46" s="30"/>
    </row>
    <row r="47" spans="1:10" x14ac:dyDescent="0.25">
      <c r="A47" s="29" t="s">
        <v>319</v>
      </c>
      <c r="B47" s="29" t="s">
        <v>51</v>
      </c>
      <c r="C47" s="29" t="s">
        <v>522</v>
      </c>
      <c r="D47" s="29" t="s">
        <v>49</v>
      </c>
      <c r="E47" s="29" t="s">
        <v>50</v>
      </c>
      <c r="F47" s="29" t="s">
        <v>5</v>
      </c>
      <c r="G47" s="29" t="s">
        <v>377</v>
      </c>
      <c r="H47" s="29" t="s">
        <v>6</v>
      </c>
      <c r="I47" s="29" t="s">
        <v>6</v>
      </c>
      <c r="J47" s="30">
        <v>110</v>
      </c>
    </row>
    <row r="48" spans="1:10" x14ac:dyDescent="0.25">
      <c r="A48" s="29" t="s">
        <v>319</v>
      </c>
      <c r="B48" s="29" t="s">
        <v>51</v>
      </c>
      <c r="C48" s="29" t="s">
        <v>522</v>
      </c>
      <c r="D48" s="29" t="s">
        <v>49</v>
      </c>
      <c r="E48" s="29" t="s">
        <v>50</v>
      </c>
      <c r="F48" s="29" t="s">
        <v>5</v>
      </c>
      <c r="G48" s="29" t="s">
        <v>252</v>
      </c>
      <c r="H48" s="29" t="s">
        <v>6</v>
      </c>
      <c r="I48" s="29" t="s">
        <v>6</v>
      </c>
      <c r="J48" s="30">
        <v>7500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J49"/>
  <sheetViews>
    <sheetView topLeftCell="A7" workbookViewId="0">
      <selection activeCell="I46" sqref="I46"/>
    </sheetView>
  </sheetViews>
  <sheetFormatPr defaultRowHeight="15" x14ac:dyDescent="0.25"/>
  <cols>
    <col min="1" max="1" width="9.5703125" style="29" bestFit="1" customWidth="1"/>
    <col min="2" max="2" width="10.42578125" style="29" bestFit="1" customWidth="1"/>
    <col min="3" max="3" width="17.5703125" style="29" bestFit="1" customWidth="1"/>
    <col min="4" max="4" width="41.140625" bestFit="1" customWidth="1"/>
    <col min="5" max="5" width="13.28515625" style="29" bestFit="1" customWidth="1"/>
    <col min="6" max="6" width="41.140625" style="29" bestFit="1" customWidth="1"/>
    <col min="7" max="7" width="13.5703125" style="29" bestFit="1" customWidth="1"/>
    <col min="8" max="8" width="12.7109375" style="29" bestFit="1" customWidth="1"/>
    <col min="9" max="9" width="34.7109375" style="31" bestFit="1" customWidth="1"/>
    <col min="10" max="10" width="15" style="31" bestFit="1" customWidth="1"/>
  </cols>
  <sheetData>
    <row r="1" spans="1:10" x14ac:dyDescent="0.25">
      <c r="A1" s="29" t="s">
        <v>533</v>
      </c>
      <c r="B1" s="29" t="s">
        <v>534</v>
      </c>
      <c r="C1" s="29" t="s">
        <v>535</v>
      </c>
      <c r="D1" s="29" t="s">
        <v>311</v>
      </c>
      <c r="E1" s="29" t="s">
        <v>536</v>
      </c>
      <c r="F1" s="29" t="s">
        <v>537</v>
      </c>
      <c r="G1" s="29" t="s">
        <v>315</v>
      </c>
      <c r="H1" s="29" t="s">
        <v>538</v>
      </c>
      <c r="I1" s="30" t="s">
        <v>231</v>
      </c>
      <c r="J1"/>
    </row>
    <row r="2" spans="1:10" x14ac:dyDescent="0.25">
      <c r="A2" s="29" t="s">
        <v>51</v>
      </c>
      <c r="B2" s="29" t="s">
        <v>522</v>
      </c>
      <c r="C2" s="29" t="s">
        <v>239</v>
      </c>
      <c r="D2" s="29" t="s">
        <v>10</v>
      </c>
      <c r="E2" s="29" t="s">
        <v>5</v>
      </c>
      <c r="F2" s="29" t="s">
        <v>6</v>
      </c>
      <c r="G2" s="29" t="s">
        <v>6</v>
      </c>
      <c r="H2" s="29" t="s">
        <v>6</v>
      </c>
      <c r="I2" s="30">
        <v>4000</v>
      </c>
      <c r="J2"/>
    </row>
    <row r="3" spans="1:10" x14ac:dyDescent="0.25">
      <c r="A3" s="51" t="s">
        <v>51</v>
      </c>
      <c r="B3" s="51" t="s">
        <v>522</v>
      </c>
      <c r="C3" s="51" t="s">
        <v>241</v>
      </c>
      <c r="D3" s="51" t="s">
        <v>331</v>
      </c>
      <c r="E3" s="51" t="s">
        <v>5</v>
      </c>
      <c r="F3" s="51" t="s">
        <v>6</v>
      </c>
      <c r="G3" s="51" t="s">
        <v>6</v>
      </c>
      <c r="H3" s="51" t="s">
        <v>6</v>
      </c>
      <c r="I3" s="79">
        <v>13500</v>
      </c>
      <c r="J3" s="58" t="s">
        <v>161</v>
      </c>
    </row>
    <row r="4" spans="1:10" x14ac:dyDescent="0.25">
      <c r="A4" s="29" t="s">
        <v>51</v>
      </c>
      <c r="B4" s="29" t="s">
        <v>522</v>
      </c>
      <c r="C4" s="29" t="s">
        <v>242</v>
      </c>
      <c r="D4" s="29" t="s">
        <v>12</v>
      </c>
      <c r="E4" s="29" t="s">
        <v>5</v>
      </c>
      <c r="F4" s="29" t="s">
        <v>6</v>
      </c>
      <c r="G4" s="29" t="s">
        <v>6</v>
      </c>
      <c r="H4" s="29" t="s">
        <v>6</v>
      </c>
      <c r="I4" s="30">
        <v>10250</v>
      </c>
      <c r="J4"/>
    </row>
    <row r="5" spans="1:10" x14ac:dyDescent="0.25">
      <c r="A5" s="29" t="s">
        <v>51</v>
      </c>
      <c r="B5" s="29" t="s">
        <v>522</v>
      </c>
      <c r="C5" s="29" t="s">
        <v>248</v>
      </c>
      <c r="D5" s="29" t="s">
        <v>17</v>
      </c>
      <c r="E5" s="29" t="s">
        <v>5</v>
      </c>
      <c r="F5" s="29" t="s">
        <v>6</v>
      </c>
      <c r="G5" s="29" t="s">
        <v>6</v>
      </c>
      <c r="H5" s="29" t="s">
        <v>6</v>
      </c>
      <c r="I5" s="30">
        <v>35000</v>
      </c>
      <c r="J5"/>
    </row>
    <row r="6" spans="1:10" x14ac:dyDescent="0.25">
      <c r="A6" s="29" t="s">
        <v>51</v>
      </c>
      <c r="B6" s="29" t="s">
        <v>522</v>
      </c>
      <c r="C6" s="29" t="s">
        <v>250</v>
      </c>
      <c r="D6" s="29" t="s">
        <v>18</v>
      </c>
      <c r="E6" s="29" t="s">
        <v>5</v>
      </c>
      <c r="F6" s="29" t="s">
        <v>523</v>
      </c>
      <c r="G6" s="29" t="s">
        <v>6</v>
      </c>
      <c r="H6" s="29" t="s">
        <v>6</v>
      </c>
      <c r="I6" s="30">
        <v>2000</v>
      </c>
      <c r="J6"/>
    </row>
    <row r="7" spans="1:10" x14ac:dyDescent="0.25">
      <c r="A7" s="29" t="s">
        <v>51</v>
      </c>
      <c r="B7" s="29" t="s">
        <v>522</v>
      </c>
      <c r="C7" s="29" t="s">
        <v>250</v>
      </c>
      <c r="D7" s="29" t="s">
        <v>18</v>
      </c>
      <c r="E7" s="29" t="s">
        <v>5</v>
      </c>
      <c r="F7" s="29" t="s">
        <v>524</v>
      </c>
      <c r="G7" s="29" t="s">
        <v>6</v>
      </c>
      <c r="H7" s="29" t="s">
        <v>6</v>
      </c>
      <c r="I7" s="30">
        <v>25000</v>
      </c>
      <c r="J7"/>
    </row>
    <row r="8" spans="1:10" x14ac:dyDescent="0.25">
      <c r="A8" s="51" t="s">
        <v>51</v>
      </c>
      <c r="B8" s="51" t="s">
        <v>522</v>
      </c>
      <c r="C8" s="51" t="s">
        <v>250</v>
      </c>
      <c r="D8" s="51" t="s">
        <v>18</v>
      </c>
      <c r="E8" s="51" t="s">
        <v>5</v>
      </c>
      <c r="F8" s="51" t="s">
        <v>525</v>
      </c>
      <c r="G8" s="51" t="s">
        <v>6</v>
      </c>
      <c r="H8" s="51" t="s">
        <v>6</v>
      </c>
      <c r="I8" s="79">
        <v>24750</v>
      </c>
      <c r="J8" s="58"/>
    </row>
    <row r="9" spans="1:10" x14ac:dyDescent="0.25">
      <c r="A9" s="29" t="s">
        <v>51</v>
      </c>
      <c r="B9" s="29" t="s">
        <v>522</v>
      </c>
      <c r="C9" s="29" t="s">
        <v>250</v>
      </c>
      <c r="D9" s="29" t="s">
        <v>18</v>
      </c>
      <c r="E9" s="29" t="s">
        <v>5</v>
      </c>
      <c r="F9" s="29" t="s">
        <v>526</v>
      </c>
      <c r="G9" s="29" t="s">
        <v>6</v>
      </c>
      <c r="H9" s="29" t="s">
        <v>6</v>
      </c>
      <c r="I9" s="30">
        <v>7000</v>
      </c>
      <c r="J9"/>
    </row>
    <row r="10" spans="1:10" x14ac:dyDescent="0.25">
      <c r="A10" s="51" t="s">
        <v>51</v>
      </c>
      <c r="B10" s="51" t="s">
        <v>522</v>
      </c>
      <c r="C10" s="51" t="s">
        <v>250</v>
      </c>
      <c r="D10" s="51" t="s">
        <v>18</v>
      </c>
      <c r="E10" s="51" t="s">
        <v>5</v>
      </c>
      <c r="F10" s="51" t="s">
        <v>527</v>
      </c>
      <c r="G10" s="51" t="s">
        <v>6</v>
      </c>
      <c r="H10" s="51" t="s">
        <v>6</v>
      </c>
      <c r="I10" s="79">
        <v>63750</v>
      </c>
      <c r="J10" s="58"/>
    </row>
    <row r="11" spans="1:10" x14ac:dyDescent="0.25">
      <c r="A11" s="51" t="s">
        <v>51</v>
      </c>
      <c r="B11" s="51" t="s">
        <v>522</v>
      </c>
      <c r="C11" s="51" t="s">
        <v>250</v>
      </c>
      <c r="D11" s="51" t="s">
        <v>18</v>
      </c>
      <c r="E11" s="51" t="s">
        <v>5</v>
      </c>
      <c r="F11" s="51" t="s">
        <v>528</v>
      </c>
      <c r="G11" s="51" t="s">
        <v>6</v>
      </c>
      <c r="H11" s="51" t="s">
        <v>6</v>
      </c>
      <c r="I11" s="79">
        <v>5000</v>
      </c>
      <c r="J11" s="58" t="s">
        <v>167</v>
      </c>
    </row>
    <row r="12" spans="1:10" x14ac:dyDescent="0.25">
      <c r="A12" s="29" t="s">
        <v>51</v>
      </c>
      <c r="B12" s="29" t="s">
        <v>522</v>
      </c>
      <c r="C12" s="29" t="s">
        <v>250</v>
      </c>
      <c r="D12" s="29" t="s">
        <v>18</v>
      </c>
      <c r="E12" s="29" t="s">
        <v>5</v>
      </c>
      <c r="F12" s="29" t="s">
        <v>529</v>
      </c>
      <c r="G12" s="29" t="s">
        <v>6</v>
      </c>
      <c r="H12" s="29" t="s">
        <v>6</v>
      </c>
      <c r="I12" s="30">
        <v>23750</v>
      </c>
      <c r="J12"/>
    </row>
    <row r="13" spans="1:10" x14ac:dyDescent="0.25">
      <c r="A13" s="29" t="s">
        <v>51</v>
      </c>
      <c r="B13" s="29" t="s">
        <v>522</v>
      </c>
      <c r="C13" s="29" t="s">
        <v>258</v>
      </c>
      <c r="D13" s="29" t="s">
        <v>22</v>
      </c>
      <c r="E13" s="29" t="s">
        <v>5</v>
      </c>
      <c r="F13" s="29" t="s">
        <v>6</v>
      </c>
      <c r="G13" s="29" t="s">
        <v>6</v>
      </c>
      <c r="H13" s="29" t="s">
        <v>6</v>
      </c>
      <c r="I13" s="30">
        <v>1268578</v>
      </c>
      <c r="J13"/>
    </row>
    <row r="14" spans="1:10" x14ac:dyDescent="0.25">
      <c r="A14" s="29" t="s">
        <v>51</v>
      </c>
      <c r="B14" s="29" t="s">
        <v>522</v>
      </c>
      <c r="C14" s="29" t="s">
        <v>260</v>
      </c>
      <c r="D14" s="29" t="s">
        <v>24</v>
      </c>
      <c r="E14" s="29" t="s">
        <v>5</v>
      </c>
      <c r="F14" s="29" t="s">
        <v>6</v>
      </c>
      <c r="G14" s="29" t="s">
        <v>6</v>
      </c>
      <c r="H14" s="29" t="s">
        <v>6</v>
      </c>
      <c r="I14" s="30">
        <v>7000</v>
      </c>
      <c r="J14"/>
    </row>
    <row r="15" spans="1:10" x14ac:dyDescent="0.25">
      <c r="A15" s="29" t="s">
        <v>51</v>
      </c>
      <c r="B15" s="29" t="s">
        <v>522</v>
      </c>
      <c r="C15" s="29" t="s">
        <v>363</v>
      </c>
      <c r="D15" s="29" t="s">
        <v>364</v>
      </c>
      <c r="E15" s="29" t="s">
        <v>5</v>
      </c>
      <c r="F15" s="29" t="s">
        <v>6</v>
      </c>
      <c r="G15" s="29" t="s">
        <v>6</v>
      </c>
      <c r="H15" s="29" t="s">
        <v>6</v>
      </c>
      <c r="I15" s="30">
        <v>56000</v>
      </c>
      <c r="J15"/>
    </row>
    <row r="16" spans="1:10" x14ac:dyDescent="0.25">
      <c r="A16" s="29" t="s">
        <v>51</v>
      </c>
      <c r="B16" s="29" t="s">
        <v>522</v>
      </c>
      <c r="C16" s="29" t="s">
        <v>261</v>
      </c>
      <c r="D16" s="29" t="s">
        <v>25</v>
      </c>
      <c r="E16" s="29" t="s">
        <v>5</v>
      </c>
      <c r="F16" s="29" t="s">
        <v>6</v>
      </c>
      <c r="G16" s="29" t="s">
        <v>6</v>
      </c>
      <c r="H16" s="29" t="s">
        <v>6</v>
      </c>
      <c r="I16" s="30">
        <v>60029</v>
      </c>
      <c r="J16"/>
    </row>
    <row r="17" spans="1:10" x14ac:dyDescent="0.25">
      <c r="A17" s="29" t="s">
        <v>51</v>
      </c>
      <c r="B17" s="29" t="s">
        <v>522</v>
      </c>
      <c r="C17" s="29" t="s">
        <v>262</v>
      </c>
      <c r="D17" s="29" t="s">
        <v>341</v>
      </c>
      <c r="E17" s="29" t="s">
        <v>5</v>
      </c>
      <c r="F17" s="29" t="s">
        <v>6</v>
      </c>
      <c r="G17" s="29" t="s">
        <v>6</v>
      </c>
      <c r="H17" s="29" t="s">
        <v>6</v>
      </c>
      <c r="I17" s="30">
        <v>702302</v>
      </c>
      <c r="J17"/>
    </row>
    <row r="18" spans="1:10" x14ac:dyDescent="0.25">
      <c r="A18" s="29" t="s">
        <v>51</v>
      </c>
      <c r="B18" s="29" t="s">
        <v>522</v>
      </c>
      <c r="C18" s="29" t="s">
        <v>263</v>
      </c>
      <c r="D18" s="29" t="s">
        <v>26</v>
      </c>
      <c r="E18" s="29" t="s">
        <v>5</v>
      </c>
      <c r="F18" s="29" t="s">
        <v>6</v>
      </c>
      <c r="G18" s="29" t="s">
        <v>6</v>
      </c>
      <c r="H18" s="29" t="s">
        <v>6</v>
      </c>
      <c r="I18" s="30">
        <v>9384</v>
      </c>
      <c r="J18"/>
    </row>
    <row r="19" spans="1:10" x14ac:dyDescent="0.25">
      <c r="A19" s="29" t="s">
        <v>51</v>
      </c>
      <c r="B19" s="29" t="s">
        <v>522</v>
      </c>
      <c r="C19" s="29" t="s">
        <v>264</v>
      </c>
      <c r="D19" s="29" t="s">
        <v>27</v>
      </c>
      <c r="E19" s="29" t="s">
        <v>5</v>
      </c>
      <c r="F19" s="29" t="s">
        <v>6</v>
      </c>
      <c r="G19" s="29" t="s">
        <v>6</v>
      </c>
      <c r="H19" s="29" t="s">
        <v>6</v>
      </c>
      <c r="I19" s="30">
        <v>9384</v>
      </c>
      <c r="J19"/>
    </row>
    <row r="20" spans="1:10" x14ac:dyDescent="0.25">
      <c r="A20" s="29" t="s">
        <v>51</v>
      </c>
      <c r="B20" s="29" t="s">
        <v>522</v>
      </c>
      <c r="C20" s="29" t="s">
        <v>265</v>
      </c>
      <c r="D20" s="29" t="s">
        <v>342</v>
      </c>
      <c r="E20" s="29" t="s">
        <v>5</v>
      </c>
      <c r="F20" s="29" t="s">
        <v>6</v>
      </c>
      <c r="G20" s="29" t="s">
        <v>6</v>
      </c>
      <c r="H20" s="29" t="s">
        <v>6</v>
      </c>
      <c r="I20" s="30">
        <v>365114</v>
      </c>
      <c r="J20"/>
    </row>
    <row r="21" spans="1:10" x14ac:dyDescent="0.25">
      <c r="A21" s="29" t="s">
        <v>51</v>
      </c>
      <c r="B21" s="29" t="s">
        <v>522</v>
      </c>
      <c r="C21" s="29" t="s">
        <v>267</v>
      </c>
      <c r="D21" s="29" t="s">
        <v>343</v>
      </c>
      <c r="E21" s="29" t="s">
        <v>5</v>
      </c>
      <c r="F21" s="29" t="s">
        <v>6</v>
      </c>
      <c r="G21" s="29" t="s">
        <v>6</v>
      </c>
      <c r="H21" s="29" t="s">
        <v>6</v>
      </c>
      <c r="I21" s="30">
        <v>4812</v>
      </c>
      <c r="J21"/>
    </row>
    <row r="22" spans="1:10" x14ac:dyDescent="0.25">
      <c r="A22" s="29" t="s">
        <v>51</v>
      </c>
      <c r="B22" s="29" t="s">
        <v>522</v>
      </c>
      <c r="C22" s="29" t="s">
        <v>268</v>
      </c>
      <c r="D22" s="29" t="s">
        <v>28</v>
      </c>
      <c r="E22" s="29" t="s">
        <v>5</v>
      </c>
      <c r="F22" s="29" t="s">
        <v>6</v>
      </c>
      <c r="G22" s="29" t="s">
        <v>6</v>
      </c>
      <c r="H22" s="29" t="s">
        <v>6</v>
      </c>
      <c r="I22" s="30">
        <v>39157</v>
      </c>
      <c r="J22"/>
    </row>
    <row r="23" spans="1:10" x14ac:dyDescent="0.25">
      <c r="A23" s="29" t="s">
        <v>51</v>
      </c>
      <c r="B23" s="29" t="s">
        <v>522</v>
      </c>
      <c r="C23" s="29" t="s">
        <v>269</v>
      </c>
      <c r="D23" s="29" t="s">
        <v>29</v>
      </c>
      <c r="E23" s="29" t="s">
        <v>5</v>
      </c>
      <c r="F23" s="29" t="s">
        <v>6</v>
      </c>
      <c r="G23" s="29" t="s">
        <v>6</v>
      </c>
      <c r="H23" s="29" t="s">
        <v>6</v>
      </c>
      <c r="I23" s="30">
        <v>500</v>
      </c>
      <c r="J23"/>
    </row>
    <row r="24" spans="1:10" x14ac:dyDescent="0.25">
      <c r="A24" s="29" t="s">
        <v>51</v>
      </c>
      <c r="B24" s="29" t="s">
        <v>522</v>
      </c>
      <c r="C24" s="29" t="s">
        <v>270</v>
      </c>
      <c r="D24" s="29" t="s">
        <v>30</v>
      </c>
      <c r="E24" s="29" t="s">
        <v>5</v>
      </c>
      <c r="F24" s="29" t="s">
        <v>6</v>
      </c>
      <c r="G24" s="29" t="s">
        <v>6</v>
      </c>
      <c r="H24" s="29" t="s">
        <v>6</v>
      </c>
      <c r="I24" s="30">
        <v>27754</v>
      </c>
      <c r="J24"/>
    </row>
    <row r="25" spans="1:10" x14ac:dyDescent="0.25">
      <c r="A25" s="29" t="s">
        <v>51</v>
      </c>
      <c r="B25" s="29" t="s">
        <v>522</v>
      </c>
      <c r="C25" s="29" t="s">
        <v>365</v>
      </c>
      <c r="D25" s="29" t="s">
        <v>366</v>
      </c>
      <c r="E25" s="29" t="s">
        <v>5</v>
      </c>
      <c r="F25" s="29" t="s">
        <v>6</v>
      </c>
      <c r="G25" s="29" t="s">
        <v>6</v>
      </c>
      <c r="H25" s="29" t="s">
        <v>6</v>
      </c>
      <c r="I25" s="30">
        <v>100</v>
      </c>
      <c r="J25"/>
    </row>
    <row r="26" spans="1:10" x14ac:dyDescent="0.25">
      <c r="A26" s="29" t="s">
        <v>51</v>
      </c>
      <c r="B26" s="29" t="s">
        <v>522</v>
      </c>
      <c r="C26" s="29" t="s">
        <v>271</v>
      </c>
      <c r="D26" s="29" t="s">
        <v>31</v>
      </c>
      <c r="E26" s="29" t="s">
        <v>5</v>
      </c>
      <c r="F26" s="29" t="s">
        <v>6</v>
      </c>
      <c r="G26" s="29" t="s">
        <v>6</v>
      </c>
      <c r="H26" s="29" t="s">
        <v>6</v>
      </c>
      <c r="I26" s="30">
        <v>14935</v>
      </c>
      <c r="J26"/>
    </row>
    <row r="27" spans="1:10" x14ac:dyDescent="0.25">
      <c r="A27" s="29" t="s">
        <v>51</v>
      </c>
      <c r="B27" s="29" t="s">
        <v>522</v>
      </c>
      <c r="C27" s="29" t="s">
        <v>272</v>
      </c>
      <c r="D27" s="29" t="s">
        <v>32</v>
      </c>
      <c r="E27" s="29" t="s">
        <v>5</v>
      </c>
      <c r="F27" s="29" t="s">
        <v>6</v>
      </c>
      <c r="G27" s="29" t="s">
        <v>6</v>
      </c>
      <c r="H27" s="29" t="s">
        <v>6</v>
      </c>
      <c r="I27" s="30">
        <v>75813</v>
      </c>
      <c r="J27"/>
    </row>
    <row r="28" spans="1:10" x14ac:dyDescent="0.25">
      <c r="A28" s="29" t="s">
        <v>51</v>
      </c>
      <c r="B28" s="29" t="s">
        <v>522</v>
      </c>
      <c r="C28" s="29" t="s">
        <v>273</v>
      </c>
      <c r="D28" s="29" t="s">
        <v>33</v>
      </c>
      <c r="E28" s="29" t="s">
        <v>5</v>
      </c>
      <c r="F28" s="29" t="s">
        <v>6</v>
      </c>
      <c r="G28" s="29" t="s">
        <v>6</v>
      </c>
      <c r="H28" s="29" t="s">
        <v>6</v>
      </c>
      <c r="I28" s="30">
        <v>29854</v>
      </c>
      <c r="J28"/>
    </row>
    <row r="29" spans="1:10" x14ac:dyDescent="0.25">
      <c r="A29" s="29" t="s">
        <v>51</v>
      </c>
      <c r="B29" s="29" t="s">
        <v>522</v>
      </c>
      <c r="C29" s="29" t="s">
        <v>274</v>
      </c>
      <c r="D29" s="29" t="s">
        <v>344</v>
      </c>
      <c r="E29" s="29" t="s">
        <v>5</v>
      </c>
      <c r="F29" s="29" t="s">
        <v>6</v>
      </c>
      <c r="G29" s="29" t="s">
        <v>6</v>
      </c>
      <c r="H29" s="29" t="s">
        <v>6</v>
      </c>
      <c r="I29" s="30">
        <v>19180</v>
      </c>
      <c r="J29"/>
    </row>
    <row r="30" spans="1:10" x14ac:dyDescent="0.25">
      <c r="A30" s="29" t="s">
        <v>51</v>
      </c>
      <c r="B30" s="29" t="s">
        <v>522</v>
      </c>
      <c r="C30" s="29" t="s">
        <v>275</v>
      </c>
      <c r="D30" s="29" t="s">
        <v>34</v>
      </c>
      <c r="E30" s="29" t="s">
        <v>5</v>
      </c>
      <c r="F30" s="29" t="s">
        <v>6</v>
      </c>
      <c r="G30" s="29" t="s">
        <v>6</v>
      </c>
      <c r="H30" s="29" t="s">
        <v>6</v>
      </c>
      <c r="I30" s="30">
        <v>100</v>
      </c>
      <c r="J30"/>
    </row>
    <row r="31" spans="1:10" x14ac:dyDescent="0.25">
      <c r="A31" s="29" t="s">
        <v>51</v>
      </c>
      <c r="B31" s="29" t="s">
        <v>522</v>
      </c>
      <c r="C31" s="29" t="s">
        <v>367</v>
      </c>
      <c r="D31" s="29" t="s">
        <v>368</v>
      </c>
      <c r="E31" s="29" t="s">
        <v>5</v>
      </c>
      <c r="F31" s="29" t="s">
        <v>6</v>
      </c>
      <c r="G31" s="29" t="s">
        <v>6</v>
      </c>
      <c r="H31" s="29" t="s">
        <v>6</v>
      </c>
      <c r="I31" s="30">
        <v>3500</v>
      </c>
      <c r="J31"/>
    </row>
    <row r="32" spans="1:10" x14ac:dyDescent="0.25">
      <c r="A32" s="29" t="s">
        <v>51</v>
      </c>
      <c r="B32" s="29" t="s">
        <v>522</v>
      </c>
      <c r="C32" s="29" t="s">
        <v>276</v>
      </c>
      <c r="D32" s="29" t="s">
        <v>35</v>
      </c>
      <c r="E32" s="29" t="s">
        <v>5</v>
      </c>
      <c r="F32" s="29" t="s">
        <v>6</v>
      </c>
      <c r="G32" s="29" t="s">
        <v>6</v>
      </c>
      <c r="H32" s="29" t="s">
        <v>6</v>
      </c>
      <c r="I32" s="30">
        <v>2158</v>
      </c>
      <c r="J32"/>
    </row>
    <row r="33" spans="1:10" x14ac:dyDescent="0.25">
      <c r="A33" s="29" t="s">
        <v>51</v>
      </c>
      <c r="B33" s="29" t="s">
        <v>522</v>
      </c>
      <c r="C33" s="29" t="s">
        <v>277</v>
      </c>
      <c r="D33" s="29" t="s">
        <v>36</v>
      </c>
      <c r="E33" s="29" t="s">
        <v>5</v>
      </c>
      <c r="F33" s="29" t="s">
        <v>6</v>
      </c>
      <c r="G33" s="29" t="s">
        <v>6</v>
      </c>
      <c r="H33" s="29" t="s">
        <v>6</v>
      </c>
      <c r="I33" s="30">
        <v>4877</v>
      </c>
      <c r="J33"/>
    </row>
    <row r="34" spans="1:10" x14ac:dyDescent="0.25">
      <c r="A34" s="29" t="s">
        <v>51</v>
      </c>
      <c r="B34" s="29" t="s">
        <v>522</v>
      </c>
      <c r="C34" s="29" t="s">
        <v>278</v>
      </c>
      <c r="D34" s="29" t="s">
        <v>37</v>
      </c>
      <c r="E34" s="29" t="s">
        <v>5</v>
      </c>
      <c r="F34" s="29" t="s">
        <v>6</v>
      </c>
      <c r="G34" s="29" t="s">
        <v>6</v>
      </c>
      <c r="H34" s="29" t="s">
        <v>6</v>
      </c>
      <c r="I34" s="30">
        <v>66240</v>
      </c>
      <c r="J34"/>
    </row>
    <row r="35" spans="1:10" x14ac:dyDescent="0.25">
      <c r="A35" s="29" t="s">
        <v>51</v>
      </c>
      <c r="B35" s="29" t="s">
        <v>522</v>
      </c>
      <c r="C35" s="29" t="s">
        <v>280</v>
      </c>
      <c r="D35" s="29" t="s">
        <v>38</v>
      </c>
      <c r="E35" s="29" t="s">
        <v>5</v>
      </c>
      <c r="F35" s="29" t="s">
        <v>6</v>
      </c>
      <c r="G35" s="29" t="s">
        <v>6</v>
      </c>
      <c r="H35" s="29" t="s">
        <v>6</v>
      </c>
      <c r="I35" s="30">
        <v>63680</v>
      </c>
      <c r="J35"/>
    </row>
    <row r="36" spans="1:10" x14ac:dyDescent="0.25">
      <c r="A36" s="29" t="s">
        <v>51</v>
      </c>
      <c r="B36" s="29" t="s">
        <v>522</v>
      </c>
      <c r="C36" s="29" t="s">
        <v>281</v>
      </c>
      <c r="D36" s="29" t="s">
        <v>39</v>
      </c>
      <c r="E36" s="29" t="s">
        <v>5</v>
      </c>
      <c r="F36" s="29" t="s">
        <v>6</v>
      </c>
      <c r="G36" s="29" t="s">
        <v>6</v>
      </c>
      <c r="H36" s="29" t="s">
        <v>6</v>
      </c>
      <c r="I36" s="30">
        <v>7012</v>
      </c>
      <c r="J36"/>
    </row>
    <row r="37" spans="1:10" x14ac:dyDescent="0.25">
      <c r="A37" s="29" t="s">
        <v>51</v>
      </c>
      <c r="B37" s="29" t="s">
        <v>522</v>
      </c>
      <c r="C37" s="29" t="s">
        <v>283</v>
      </c>
      <c r="D37" s="29" t="s">
        <v>41</v>
      </c>
      <c r="E37" s="29" t="s">
        <v>5</v>
      </c>
      <c r="F37" s="29" t="s">
        <v>530</v>
      </c>
      <c r="G37" s="29" t="s">
        <v>6</v>
      </c>
      <c r="H37" s="29" t="s">
        <v>6</v>
      </c>
      <c r="I37" s="30">
        <v>5000</v>
      </c>
      <c r="J37"/>
    </row>
    <row r="38" spans="1:10" x14ac:dyDescent="0.25">
      <c r="A38" s="29" t="s">
        <v>51</v>
      </c>
      <c r="B38" s="29" t="s">
        <v>522</v>
      </c>
      <c r="C38" s="29" t="s">
        <v>283</v>
      </c>
      <c r="D38" s="29" t="s">
        <v>41</v>
      </c>
      <c r="E38" s="29" t="s">
        <v>5</v>
      </c>
      <c r="F38" s="29" t="s">
        <v>6</v>
      </c>
      <c r="G38" s="29" t="s">
        <v>6</v>
      </c>
      <c r="H38" s="29" t="s">
        <v>6</v>
      </c>
      <c r="I38" s="30">
        <v>632</v>
      </c>
      <c r="J38"/>
    </row>
    <row r="39" spans="1:10" x14ac:dyDescent="0.25">
      <c r="A39" s="29" t="s">
        <v>51</v>
      </c>
      <c r="B39" s="29" t="s">
        <v>522</v>
      </c>
      <c r="C39" s="29" t="s">
        <v>288</v>
      </c>
      <c r="D39" s="29" t="s">
        <v>42</v>
      </c>
      <c r="E39" s="29" t="s">
        <v>5</v>
      </c>
      <c r="F39" s="29" t="s">
        <v>6</v>
      </c>
      <c r="G39" s="29" t="s">
        <v>6</v>
      </c>
      <c r="H39" s="29" t="s">
        <v>6</v>
      </c>
      <c r="I39" s="30">
        <v>11000</v>
      </c>
      <c r="J39"/>
    </row>
    <row r="40" spans="1:10" x14ac:dyDescent="0.25">
      <c r="A40" s="29" t="s">
        <v>51</v>
      </c>
      <c r="B40" s="29" t="s">
        <v>522</v>
      </c>
      <c r="C40" s="29" t="s">
        <v>289</v>
      </c>
      <c r="D40" s="29" t="s">
        <v>43</v>
      </c>
      <c r="E40" s="29" t="s">
        <v>5</v>
      </c>
      <c r="F40" s="29" t="s">
        <v>6</v>
      </c>
      <c r="G40" s="29" t="s">
        <v>6</v>
      </c>
      <c r="H40" s="29" t="s">
        <v>6</v>
      </c>
      <c r="I40" s="30">
        <v>10000</v>
      </c>
      <c r="J40"/>
    </row>
    <row r="41" spans="1:10" x14ac:dyDescent="0.25">
      <c r="A41" s="29" t="s">
        <v>51</v>
      </c>
      <c r="B41" s="29" t="s">
        <v>522</v>
      </c>
      <c r="C41" s="29" t="s">
        <v>290</v>
      </c>
      <c r="D41" s="29" t="s">
        <v>44</v>
      </c>
      <c r="E41" s="29" t="s">
        <v>5</v>
      </c>
      <c r="F41" s="29" t="s">
        <v>6</v>
      </c>
      <c r="G41" s="29" t="s">
        <v>6</v>
      </c>
      <c r="H41" s="29" t="s">
        <v>6</v>
      </c>
      <c r="I41" s="30">
        <v>12000</v>
      </c>
      <c r="J41"/>
    </row>
    <row r="42" spans="1:10" x14ac:dyDescent="0.25">
      <c r="A42" s="29" t="s">
        <v>51</v>
      </c>
      <c r="B42" s="29" t="s">
        <v>522</v>
      </c>
      <c r="C42" s="29" t="s">
        <v>292</v>
      </c>
      <c r="D42" s="29" t="s">
        <v>46</v>
      </c>
      <c r="E42" s="29" t="s">
        <v>5</v>
      </c>
      <c r="F42" s="29" t="s">
        <v>6</v>
      </c>
      <c r="G42" s="29" t="s">
        <v>6</v>
      </c>
      <c r="H42" s="29" t="s">
        <v>6</v>
      </c>
      <c r="I42" s="30">
        <v>79000</v>
      </c>
      <c r="J42"/>
    </row>
    <row r="43" spans="1:10" x14ac:dyDescent="0.25">
      <c r="A43" s="29" t="s">
        <v>51</v>
      </c>
      <c r="B43" s="29" t="s">
        <v>522</v>
      </c>
      <c r="C43" s="29" t="s">
        <v>531</v>
      </c>
      <c r="D43" s="29" t="s">
        <v>532</v>
      </c>
      <c r="E43" s="29" t="s">
        <v>5</v>
      </c>
      <c r="F43" s="29" t="s">
        <v>6</v>
      </c>
      <c r="G43" s="29" t="s">
        <v>6</v>
      </c>
      <c r="H43" s="29" t="s">
        <v>6</v>
      </c>
      <c r="I43" s="30">
        <v>125400</v>
      </c>
      <c r="J43"/>
    </row>
    <row r="44" spans="1:10" x14ac:dyDescent="0.25">
      <c r="A44" s="29" t="s">
        <v>51</v>
      </c>
      <c r="B44" s="29" t="s">
        <v>522</v>
      </c>
      <c r="C44" s="29" t="s">
        <v>293</v>
      </c>
      <c r="D44" s="29" t="s">
        <v>47</v>
      </c>
      <c r="E44" s="29" t="s">
        <v>5</v>
      </c>
      <c r="F44" s="29" t="s">
        <v>6</v>
      </c>
      <c r="G44" s="29" t="s">
        <v>6</v>
      </c>
      <c r="H44" s="29" t="s">
        <v>6</v>
      </c>
      <c r="I44" s="30">
        <v>1000</v>
      </c>
      <c r="J44"/>
    </row>
    <row r="45" spans="1:10" x14ac:dyDescent="0.25">
      <c r="D45" s="29"/>
      <c r="I45" s="30">
        <f>SUM(I2:I44)</f>
        <v>3295495</v>
      </c>
      <c r="J45"/>
    </row>
    <row r="46" spans="1:10" x14ac:dyDescent="0.25">
      <c r="D46" s="29"/>
      <c r="I46" s="30"/>
      <c r="J46"/>
    </row>
    <row r="47" spans="1:10" x14ac:dyDescent="0.25">
      <c r="A47" s="29" t="s">
        <v>51</v>
      </c>
      <c r="B47" s="29" t="s">
        <v>522</v>
      </c>
      <c r="C47" s="29" t="s">
        <v>49</v>
      </c>
      <c r="D47" s="29" t="s">
        <v>50</v>
      </c>
      <c r="E47" s="29" t="s">
        <v>5</v>
      </c>
      <c r="F47" s="29" t="s">
        <v>377</v>
      </c>
      <c r="G47" s="29" t="s">
        <v>6</v>
      </c>
      <c r="H47" s="29" t="s">
        <v>6</v>
      </c>
      <c r="I47" s="30">
        <v>110</v>
      </c>
      <c r="J47"/>
    </row>
    <row r="48" spans="1:10" x14ac:dyDescent="0.25">
      <c r="A48" s="29" t="s">
        <v>51</v>
      </c>
      <c r="B48" s="29" t="s">
        <v>522</v>
      </c>
      <c r="C48" s="29" t="s">
        <v>49</v>
      </c>
      <c r="D48" s="29" t="s">
        <v>50</v>
      </c>
      <c r="E48" s="29" t="s">
        <v>5</v>
      </c>
      <c r="F48" s="29" t="s">
        <v>252</v>
      </c>
      <c r="G48" s="29" t="s">
        <v>6</v>
      </c>
      <c r="H48" s="29" t="s">
        <v>6</v>
      </c>
      <c r="I48" s="30">
        <v>7500</v>
      </c>
      <c r="J48"/>
    </row>
    <row r="49" spans="1:9" x14ac:dyDescent="0.25">
      <c r="A49" s="29">
        <v>1001</v>
      </c>
      <c r="B49" s="29">
        <v>203050</v>
      </c>
      <c r="C49" s="29">
        <v>795000</v>
      </c>
      <c r="D49" t="str">
        <f>VLOOKUP(C49,[3]FTVACCT.!$B:$C,2,FALSE)</f>
        <v>TRANSFER OUT</v>
      </c>
      <c r="E49" s="29">
        <v>200</v>
      </c>
      <c r="F49" s="29">
        <v>8291</v>
      </c>
      <c r="I49" s="31">
        <v>7500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"/>
  <sheetViews>
    <sheetView workbookViewId="0">
      <selection activeCell="H5" sqref="H5"/>
    </sheetView>
  </sheetViews>
  <sheetFormatPr defaultRowHeight="15" x14ac:dyDescent="0.25"/>
  <cols>
    <col min="1" max="19" width="9.140625" style="29"/>
    <col min="20" max="20" width="9.140625" style="30"/>
  </cols>
  <sheetData>
    <row r="1" spans="1:8" x14ac:dyDescent="0.25">
      <c r="A1" s="29" t="s">
        <v>220</v>
      </c>
      <c r="B1" s="29" t="s">
        <v>221</v>
      </c>
      <c r="C1" s="29" t="s">
        <v>222</v>
      </c>
      <c r="D1" s="29" t="s">
        <v>223</v>
      </c>
      <c r="E1" s="29" t="s">
        <v>0</v>
      </c>
      <c r="F1" s="29" t="s">
        <v>224</v>
      </c>
      <c r="G1" s="29" t="s">
        <v>225</v>
      </c>
      <c r="H1" s="29" t="s">
        <v>226</v>
      </c>
    </row>
    <row r="2" spans="1:8" x14ac:dyDescent="0.25">
      <c r="A2" s="29">
        <v>1001</v>
      </c>
      <c r="B2" s="29">
        <v>203040</v>
      </c>
      <c r="C2" s="29">
        <v>622200</v>
      </c>
      <c r="D2" s="29">
        <v>200</v>
      </c>
    </row>
    <row r="3" spans="1:8" x14ac:dyDescent="0.25">
      <c r="A3" s="29">
        <v>1001</v>
      </c>
      <c r="B3" s="29">
        <v>203040</v>
      </c>
      <c r="C3" s="29">
        <v>623100</v>
      </c>
      <c r="D3" s="29">
        <v>200</v>
      </c>
    </row>
    <row r="4" spans="1:8" x14ac:dyDescent="0.25">
      <c r="A4" s="29">
        <v>1001</v>
      </c>
      <c r="B4" s="29">
        <v>203040</v>
      </c>
      <c r="C4" s="29">
        <v>715100</v>
      </c>
      <c r="D4" s="29">
        <v>200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H4"/>
  <sheetViews>
    <sheetView workbookViewId="0">
      <selection activeCell="H4" sqref="H4"/>
    </sheetView>
  </sheetViews>
  <sheetFormatPr defaultRowHeight="15" x14ac:dyDescent="0.25"/>
  <cols>
    <col min="1" max="1" width="9.5703125" style="29" bestFit="1" customWidth="1"/>
    <col min="2" max="2" width="24" style="29" bestFit="1" customWidth="1"/>
    <col min="3" max="3" width="10.42578125" style="29" bestFit="1" customWidth="1"/>
    <col min="4" max="4" width="17.5703125" style="29" bestFit="1" customWidth="1"/>
    <col min="5" max="5" width="13.28515625" bestFit="1" customWidth="1"/>
    <col min="6" max="6" width="27.28515625" bestFit="1" customWidth="1"/>
    <col min="7" max="7" width="13.5703125" bestFit="1" customWidth="1"/>
    <col min="8" max="8" width="19.28515625" bestFit="1" customWidth="1"/>
    <col min="9" max="9" width="15" bestFit="1" customWidth="1"/>
  </cols>
  <sheetData>
    <row r="1" spans="1:8" x14ac:dyDescent="0.25">
      <c r="A1" s="29" t="s">
        <v>220</v>
      </c>
      <c r="B1" s="29" t="s">
        <v>221</v>
      </c>
      <c r="C1" s="29" t="s">
        <v>222</v>
      </c>
      <c r="D1" s="29" t="s">
        <v>223</v>
      </c>
      <c r="E1" t="s">
        <v>0</v>
      </c>
      <c r="F1" t="s">
        <v>224</v>
      </c>
      <c r="G1" t="s">
        <v>225</v>
      </c>
      <c r="H1" t="s">
        <v>226</v>
      </c>
    </row>
    <row r="2" spans="1:8" x14ac:dyDescent="0.25">
      <c r="A2" s="29">
        <v>1001</v>
      </c>
      <c r="B2" s="29">
        <v>203040</v>
      </c>
      <c r="C2" s="29">
        <v>622200</v>
      </c>
      <c r="D2" s="29">
        <v>200</v>
      </c>
    </row>
    <row r="3" spans="1:8" x14ac:dyDescent="0.25">
      <c r="A3" s="29">
        <v>1001</v>
      </c>
      <c r="B3" s="29">
        <v>203040</v>
      </c>
      <c r="C3" s="29">
        <v>623100</v>
      </c>
      <c r="D3" s="29">
        <v>200</v>
      </c>
    </row>
    <row r="4" spans="1:8" x14ac:dyDescent="0.25">
      <c r="A4" s="29">
        <v>1001</v>
      </c>
      <c r="B4" s="29">
        <v>203040</v>
      </c>
      <c r="C4" s="29">
        <v>715100</v>
      </c>
      <c r="D4" s="29">
        <v>200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0"/>
  <sheetViews>
    <sheetView workbookViewId="0">
      <selection activeCell="U45" sqref="U45"/>
    </sheetView>
  </sheetViews>
  <sheetFormatPr defaultRowHeight="15" x14ac:dyDescent="0.25"/>
  <cols>
    <col min="1" max="19" width="9.140625" style="29"/>
    <col min="20" max="20" width="15" style="30" bestFit="1" customWidth="1"/>
  </cols>
  <sheetData>
    <row r="1" spans="1:20" x14ac:dyDescent="0.25">
      <c r="A1" s="29" t="s">
        <v>299</v>
      </c>
      <c r="B1" s="29" t="s">
        <v>300</v>
      </c>
      <c r="C1" s="29" t="s">
        <v>301</v>
      </c>
      <c r="D1" s="29" t="s">
        <v>302</v>
      </c>
      <c r="E1" s="29" t="s">
        <v>303</v>
      </c>
      <c r="F1" s="29" t="s">
        <v>304</v>
      </c>
      <c r="G1" s="29" t="s">
        <v>305</v>
      </c>
      <c r="H1" s="29" t="s">
        <v>306</v>
      </c>
      <c r="I1" s="29" t="s">
        <v>307</v>
      </c>
      <c r="J1" s="29" t="s">
        <v>308</v>
      </c>
      <c r="K1" s="29" t="s">
        <v>309</v>
      </c>
      <c r="L1" s="29" t="s">
        <v>310</v>
      </c>
      <c r="M1" s="29" t="s">
        <v>311</v>
      </c>
      <c r="N1" s="29" t="s">
        <v>312</v>
      </c>
      <c r="O1" s="29" t="s">
        <v>313</v>
      </c>
      <c r="P1" s="29" t="s">
        <v>0</v>
      </c>
      <c r="Q1" s="29" t="s">
        <v>314</v>
      </c>
      <c r="R1" s="29" t="s">
        <v>315</v>
      </c>
      <c r="S1" s="29" t="s">
        <v>316</v>
      </c>
      <c r="T1" s="30" t="s">
        <v>231</v>
      </c>
    </row>
    <row r="2" spans="1:20" x14ac:dyDescent="0.25">
      <c r="A2" s="29" t="s">
        <v>1</v>
      </c>
      <c r="B2" s="29" t="s">
        <v>317</v>
      </c>
      <c r="C2" s="29" t="s">
        <v>318</v>
      </c>
      <c r="D2" s="29" t="s">
        <v>319</v>
      </c>
      <c r="E2" s="29" t="s">
        <v>320</v>
      </c>
      <c r="F2" s="29" t="s">
        <v>321</v>
      </c>
      <c r="G2" s="29" t="s">
        <v>322</v>
      </c>
      <c r="H2" s="29" t="s">
        <v>51</v>
      </c>
      <c r="I2" s="29" t="s">
        <v>323</v>
      </c>
      <c r="J2" s="29" t="s">
        <v>443</v>
      </c>
      <c r="K2" s="29" t="s">
        <v>444</v>
      </c>
      <c r="L2" s="29" t="s">
        <v>49</v>
      </c>
      <c r="M2" s="29" t="s">
        <v>50</v>
      </c>
      <c r="N2" s="29" t="s">
        <v>5</v>
      </c>
      <c r="O2" s="29" t="s">
        <v>325</v>
      </c>
      <c r="P2" s="29" t="s">
        <v>445</v>
      </c>
      <c r="Q2" s="29" t="s">
        <v>446</v>
      </c>
      <c r="R2" s="29" t="s">
        <v>6</v>
      </c>
      <c r="S2" s="29" t="s">
        <v>6</v>
      </c>
      <c r="T2" s="30">
        <v>31512</v>
      </c>
    </row>
    <row r="3" spans="1:20" x14ac:dyDescent="0.25">
      <c r="A3" s="29" t="s">
        <v>1</v>
      </c>
      <c r="B3" s="29" t="s">
        <v>317</v>
      </c>
      <c r="C3" s="29" t="s">
        <v>318</v>
      </c>
      <c r="D3" s="29" t="s">
        <v>319</v>
      </c>
      <c r="E3" s="29" t="s">
        <v>320</v>
      </c>
      <c r="F3" s="29" t="s">
        <v>321</v>
      </c>
      <c r="G3" s="29" t="s">
        <v>322</v>
      </c>
      <c r="H3" s="29" t="s">
        <v>447</v>
      </c>
      <c r="I3" s="29" t="s">
        <v>448</v>
      </c>
      <c r="J3" s="29" t="s">
        <v>443</v>
      </c>
      <c r="K3" s="29" t="s">
        <v>444</v>
      </c>
      <c r="L3" s="29" t="s">
        <v>449</v>
      </c>
      <c r="M3" s="29" t="s">
        <v>450</v>
      </c>
      <c r="N3" s="29" t="s">
        <v>5</v>
      </c>
      <c r="O3" s="29" t="s">
        <v>325</v>
      </c>
      <c r="P3" s="29" t="s">
        <v>6</v>
      </c>
      <c r="Q3" s="29" t="s">
        <v>6</v>
      </c>
      <c r="R3" s="29" t="s">
        <v>6</v>
      </c>
      <c r="S3" s="29" t="s">
        <v>6</v>
      </c>
      <c r="T3" s="30">
        <v>156000</v>
      </c>
    </row>
    <row r="4" spans="1:20" x14ac:dyDescent="0.25">
      <c r="A4" s="29" t="s">
        <v>1</v>
      </c>
      <c r="B4" s="29" t="s">
        <v>317</v>
      </c>
      <c r="C4" s="29" t="s">
        <v>318</v>
      </c>
      <c r="D4" s="29" t="s">
        <v>319</v>
      </c>
      <c r="E4" s="29" t="s">
        <v>320</v>
      </c>
      <c r="F4" s="29" t="s">
        <v>321</v>
      </c>
      <c r="G4" s="29" t="s">
        <v>322</v>
      </c>
      <c r="H4" s="29" t="s">
        <v>447</v>
      </c>
      <c r="I4" s="29" t="s">
        <v>448</v>
      </c>
      <c r="J4" s="29" t="s">
        <v>443</v>
      </c>
      <c r="K4" s="29" t="s">
        <v>444</v>
      </c>
      <c r="L4" s="29" t="s">
        <v>451</v>
      </c>
      <c r="M4" s="29" t="s">
        <v>452</v>
      </c>
      <c r="N4" s="29" t="s">
        <v>5</v>
      </c>
      <c r="O4" s="29" t="s">
        <v>325</v>
      </c>
      <c r="P4" s="29" t="s">
        <v>6</v>
      </c>
      <c r="Q4" s="29" t="s">
        <v>6</v>
      </c>
      <c r="R4" s="29" t="s">
        <v>6</v>
      </c>
      <c r="S4" s="29" t="s">
        <v>6</v>
      </c>
      <c r="T4" s="30">
        <v>7200</v>
      </c>
    </row>
    <row r="5" spans="1:20" x14ac:dyDescent="0.25">
      <c r="A5" s="29" t="s">
        <v>1</v>
      </c>
      <c r="B5" s="29" t="s">
        <v>317</v>
      </c>
      <c r="C5" s="29" t="s">
        <v>318</v>
      </c>
      <c r="D5" s="29" t="s">
        <v>319</v>
      </c>
      <c r="E5" s="29" t="s">
        <v>320</v>
      </c>
      <c r="F5" s="29" t="s">
        <v>321</v>
      </c>
      <c r="G5" s="29" t="s">
        <v>322</v>
      </c>
      <c r="H5" s="29" t="s">
        <v>447</v>
      </c>
      <c r="I5" s="29" t="s">
        <v>448</v>
      </c>
      <c r="J5" s="29" t="s">
        <v>443</v>
      </c>
      <c r="K5" s="29" t="s">
        <v>444</v>
      </c>
      <c r="L5" s="29" t="s">
        <v>453</v>
      </c>
      <c r="M5" s="29" t="s">
        <v>454</v>
      </c>
      <c r="N5" s="29" t="s">
        <v>5</v>
      </c>
      <c r="O5" s="29" t="s">
        <v>325</v>
      </c>
      <c r="P5" s="29" t="s">
        <v>6</v>
      </c>
      <c r="Q5" s="29" t="s">
        <v>6</v>
      </c>
      <c r="R5" s="29" t="s">
        <v>6</v>
      </c>
      <c r="S5" s="29" t="s">
        <v>6</v>
      </c>
      <c r="T5" s="30">
        <v>2650</v>
      </c>
    </row>
    <row r="6" spans="1:20" x14ac:dyDescent="0.25">
      <c r="A6" s="29" t="s">
        <v>1</v>
      </c>
      <c r="B6" s="29" t="s">
        <v>317</v>
      </c>
      <c r="C6" s="29" t="s">
        <v>318</v>
      </c>
      <c r="D6" s="29" t="s">
        <v>319</v>
      </c>
      <c r="E6" s="29" t="s">
        <v>320</v>
      </c>
      <c r="F6" s="29" t="s">
        <v>321</v>
      </c>
      <c r="G6" s="29" t="s">
        <v>322</v>
      </c>
      <c r="H6" s="29" t="s">
        <v>447</v>
      </c>
      <c r="I6" s="29" t="s">
        <v>448</v>
      </c>
      <c r="J6" s="29" t="s">
        <v>443</v>
      </c>
      <c r="K6" s="29" t="s">
        <v>444</v>
      </c>
      <c r="L6" s="29" t="s">
        <v>455</v>
      </c>
      <c r="M6" s="29" t="s">
        <v>456</v>
      </c>
      <c r="N6" s="29" t="s">
        <v>5</v>
      </c>
      <c r="O6" s="29" t="s">
        <v>325</v>
      </c>
      <c r="P6" s="29" t="s">
        <v>6</v>
      </c>
      <c r="Q6" s="29" t="s">
        <v>6</v>
      </c>
      <c r="R6" s="29" t="s">
        <v>6</v>
      </c>
      <c r="S6" s="29" t="s">
        <v>6</v>
      </c>
      <c r="T6" s="30">
        <v>250</v>
      </c>
    </row>
    <row r="7" spans="1:20" x14ac:dyDescent="0.25">
      <c r="A7" s="29" t="s">
        <v>1</v>
      </c>
      <c r="B7" s="29" t="s">
        <v>317</v>
      </c>
      <c r="C7" s="29" t="s">
        <v>318</v>
      </c>
      <c r="D7" s="29" t="s">
        <v>319</v>
      </c>
      <c r="E7" s="29" t="s">
        <v>320</v>
      </c>
      <c r="F7" s="29" t="s">
        <v>321</v>
      </c>
      <c r="G7" s="29" t="s">
        <v>322</v>
      </c>
      <c r="H7" s="29" t="s">
        <v>447</v>
      </c>
      <c r="I7" s="29" t="s">
        <v>448</v>
      </c>
      <c r="J7" s="29" t="s">
        <v>443</v>
      </c>
      <c r="K7" s="29" t="s">
        <v>444</v>
      </c>
      <c r="L7" s="29" t="s">
        <v>457</v>
      </c>
      <c r="M7" s="29" t="s">
        <v>458</v>
      </c>
      <c r="N7" s="29" t="s">
        <v>5</v>
      </c>
      <c r="O7" s="29" t="s">
        <v>325</v>
      </c>
      <c r="P7" s="29" t="s">
        <v>6</v>
      </c>
      <c r="Q7" s="29" t="s">
        <v>6</v>
      </c>
      <c r="R7" s="29" t="s">
        <v>6</v>
      </c>
      <c r="S7" s="29" t="s">
        <v>6</v>
      </c>
      <c r="T7" s="30">
        <v>250</v>
      </c>
    </row>
    <row r="8" spans="1:20" x14ac:dyDescent="0.25">
      <c r="A8" s="29" t="s">
        <v>1</v>
      </c>
      <c r="B8" s="29" t="s">
        <v>317</v>
      </c>
      <c r="C8" s="29" t="s">
        <v>318</v>
      </c>
      <c r="D8" s="29" t="s">
        <v>319</v>
      </c>
      <c r="E8" s="29" t="s">
        <v>320</v>
      </c>
      <c r="F8" s="29" t="s">
        <v>321</v>
      </c>
      <c r="G8" s="29" t="s">
        <v>322</v>
      </c>
      <c r="H8" s="29" t="s">
        <v>447</v>
      </c>
      <c r="I8" s="29" t="s">
        <v>448</v>
      </c>
      <c r="J8" s="29" t="s">
        <v>443</v>
      </c>
      <c r="K8" s="29" t="s">
        <v>444</v>
      </c>
      <c r="L8" s="29" t="s">
        <v>459</v>
      </c>
      <c r="M8" s="29" t="s">
        <v>460</v>
      </c>
      <c r="N8" s="29" t="s">
        <v>5</v>
      </c>
      <c r="O8" s="29" t="s">
        <v>325</v>
      </c>
      <c r="P8" s="29" t="s">
        <v>6</v>
      </c>
      <c r="Q8" s="29" t="s">
        <v>6</v>
      </c>
      <c r="R8" s="29" t="s">
        <v>6</v>
      </c>
      <c r="S8" s="29" t="s">
        <v>6</v>
      </c>
      <c r="T8" s="30">
        <v>400</v>
      </c>
    </row>
    <row r="9" spans="1:20" x14ac:dyDescent="0.25">
      <c r="A9" s="29" t="s">
        <v>1</v>
      </c>
      <c r="B9" s="29" t="s">
        <v>317</v>
      </c>
      <c r="C9" s="29" t="s">
        <v>318</v>
      </c>
      <c r="D9" s="29" t="s">
        <v>319</v>
      </c>
      <c r="E9" s="29" t="s">
        <v>320</v>
      </c>
      <c r="F9" s="29" t="s">
        <v>321</v>
      </c>
      <c r="G9" s="29" t="s">
        <v>322</v>
      </c>
      <c r="H9" s="29" t="s">
        <v>447</v>
      </c>
      <c r="I9" s="29" t="s">
        <v>448</v>
      </c>
      <c r="J9" s="29" t="s">
        <v>443</v>
      </c>
      <c r="K9" s="29" t="s">
        <v>444</v>
      </c>
      <c r="L9" s="29" t="s">
        <v>237</v>
      </c>
      <c r="M9" s="29" t="s">
        <v>9</v>
      </c>
      <c r="N9" s="29" t="s">
        <v>5</v>
      </c>
      <c r="O9" s="29" t="s">
        <v>325</v>
      </c>
      <c r="P9" s="29" t="s">
        <v>6</v>
      </c>
      <c r="Q9" s="29" t="s">
        <v>6</v>
      </c>
      <c r="R9" s="29" t="s">
        <v>6</v>
      </c>
      <c r="S9" s="29" t="s">
        <v>6</v>
      </c>
      <c r="T9" s="30">
        <v>9860</v>
      </c>
    </row>
    <row r="10" spans="1:20" x14ac:dyDescent="0.25">
      <c r="A10" s="29" t="s">
        <v>1</v>
      </c>
      <c r="B10" s="29" t="s">
        <v>317</v>
      </c>
      <c r="C10" s="29" t="s">
        <v>318</v>
      </c>
      <c r="D10" s="29" t="s">
        <v>319</v>
      </c>
      <c r="E10" s="29" t="s">
        <v>320</v>
      </c>
      <c r="F10" s="29" t="s">
        <v>321</v>
      </c>
      <c r="G10" s="29" t="s">
        <v>322</v>
      </c>
      <c r="H10" s="29" t="s">
        <v>447</v>
      </c>
      <c r="I10" s="29" t="s">
        <v>448</v>
      </c>
      <c r="J10" s="29" t="s">
        <v>443</v>
      </c>
      <c r="K10" s="29" t="s">
        <v>444</v>
      </c>
      <c r="L10" s="29" t="s">
        <v>461</v>
      </c>
      <c r="M10" s="29" t="s">
        <v>462</v>
      </c>
      <c r="N10" s="29" t="s">
        <v>5</v>
      </c>
      <c r="O10" s="29" t="s">
        <v>325</v>
      </c>
      <c r="P10" s="29" t="s">
        <v>6</v>
      </c>
      <c r="Q10" s="29" t="s">
        <v>6</v>
      </c>
      <c r="R10" s="29" t="s">
        <v>6</v>
      </c>
      <c r="S10" s="29" t="s">
        <v>6</v>
      </c>
      <c r="T10" s="30">
        <v>100000</v>
      </c>
    </row>
    <row r="11" spans="1:20" x14ac:dyDescent="0.25">
      <c r="A11" s="29" t="s">
        <v>1</v>
      </c>
      <c r="B11" s="29" t="s">
        <v>317</v>
      </c>
      <c r="C11" s="29" t="s">
        <v>318</v>
      </c>
      <c r="D11" s="29" t="s">
        <v>319</v>
      </c>
      <c r="E11" s="29" t="s">
        <v>320</v>
      </c>
      <c r="F11" s="29" t="s">
        <v>321</v>
      </c>
      <c r="G11" s="29" t="s">
        <v>322</v>
      </c>
      <c r="H11" s="29" t="s">
        <v>447</v>
      </c>
      <c r="I11" s="29" t="s">
        <v>448</v>
      </c>
      <c r="J11" s="29" t="s">
        <v>443</v>
      </c>
      <c r="K11" s="29" t="s">
        <v>444</v>
      </c>
      <c r="L11" s="29" t="s">
        <v>463</v>
      </c>
      <c r="M11" s="29" t="s">
        <v>464</v>
      </c>
      <c r="N11" s="29" t="s">
        <v>5</v>
      </c>
      <c r="O11" s="29" t="s">
        <v>325</v>
      </c>
      <c r="P11" s="29" t="s">
        <v>6</v>
      </c>
      <c r="Q11" s="29" t="s">
        <v>6</v>
      </c>
      <c r="R11" s="29" t="s">
        <v>6</v>
      </c>
      <c r="S11" s="29" t="s">
        <v>6</v>
      </c>
      <c r="T11" s="30">
        <v>250</v>
      </c>
    </row>
    <row r="12" spans="1:20" x14ac:dyDescent="0.25">
      <c r="A12" s="29" t="s">
        <v>1</v>
      </c>
      <c r="B12" s="29" t="s">
        <v>317</v>
      </c>
      <c r="C12" s="29" t="s">
        <v>318</v>
      </c>
      <c r="D12" s="29" t="s">
        <v>319</v>
      </c>
      <c r="E12" s="29" t="s">
        <v>320</v>
      </c>
      <c r="F12" s="29" t="s">
        <v>321</v>
      </c>
      <c r="G12" s="29" t="s">
        <v>322</v>
      </c>
      <c r="H12" s="29" t="s">
        <v>447</v>
      </c>
      <c r="I12" s="29" t="s">
        <v>448</v>
      </c>
      <c r="J12" s="29" t="s">
        <v>443</v>
      </c>
      <c r="K12" s="29" t="s">
        <v>444</v>
      </c>
      <c r="L12" s="29" t="s">
        <v>465</v>
      </c>
      <c r="M12" s="29" t="s">
        <v>466</v>
      </c>
      <c r="N12" s="29" t="s">
        <v>5</v>
      </c>
      <c r="O12" s="29" t="s">
        <v>325</v>
      </c>
      <c r="P12" s="29" t="s">
        <v>6</v>
      </c>
      <c r="Q12" s="29" t="s">
        <v>6</v>
      </c>
      <c r="R12" s="29" t="s">
        <v>6</v>
      </c>
      <c r="S12" s="29" t="s">
        <v>6</v>
      </c>
      <c r="T12" s="30">
        <v>1900</v>
      </c>
    </row>
    <row r="13" spans="1:20" x14ac:dyDescent="0.25">
      <c r="A13" s="29" t="s">
        <v>1</v>
      </c>
      <c r="B13" s="29" t="s">
        <v>317</v>
      </c>
      <c r="C13" s="29" t="s">
        <v>318</v>
      </c>
      <c r="D13" s="29" t="s">
        <v>319</v>
      </c>
      <c r="E13" s="29" t="s">
        <v>320</v>
      </c>
      <c r="F13" s="29" t="s">
        <v>321</v>
      </c>
      <c r="G13" s="29" t="s">
        <v>322</v>
      </c>
      <c r="H13" s="29" t="s">
        <v>447</v>
      </c>
      <c r="I13" s="29" t="s">
        <v>448</v>
      </c>
      <c r="J13" s="29" t="s">
        <v>443</v>
      </c>
      <c r="K13" s="29" t="s">
        <v>444</v>
      </c>
      <c r="L13" s="29" t="s">
        <v>242</v>
      </c>
      <c r="M13" s="29" t="s">
        <v>12</v>
      </c>
      <c r="N13" s="29" t="s">
        <v>5</v>
      </c>
      <c r="O13" s="29" t="s">
        <v>325</v>
      </c>
      <c r="P13" s="29" t="s">
        <v>6</v>
      </c>
      <c r="Q13" s="29" t="s">
        <v>6</v>
      </c>
      <c r="R13" s="29" t="s">
        <v>6</v>
      </c>
      <c r="S13" s="29" t="s">
        <v>6</v>
      </c>
      <c r="T13" s="30">
        <v>455200</v>
      </c>
    </row>
    <row r="14" spans="1:20" x14ac:dyDescent="0.25">
      <c r="A14" s="29" t="s">
        <v>1</v>
      </c>
      <c r="B14" s="29" t="s">
        <v>317</v>
      </c>
      <c r="C14" s="29" t="s">
        <v>318</v>
      </c>
      <c r="D14" s="29" t="s">
        <v>319</v>
      </c>
      <c r="E14" s="29" t="s">
        <v>320</v>
      </c>
      <c r="F14" s="29" t="s">
        <v>321</v>
      </c>
      <c r="G14" s="29" t="s">
        <v>322</v>
      </c>
      <c r="H14" s="29" t="s">
        <v>447</v>
      </c>
      <c r="I14" s="29" t="s">
        <v>448</v>
      </c>
      <c r="J14" s="29" t="s">
        <v>443</v>
      </c>
      <c r="K14" s="29" t="s">
        <v>444</v>
      </c>
      <c r="L14" s="29" t="s">
        <v>467</v>
      </c>
      <c r="M14" s="29" t="s">
        <v>468</v>
      </c>
      <c r="N14" s="29" t="s">
        <v>5</v>
      </c>
      <c r="O14" s="29" t="s">
        <v>325</v>
      </c>
      <c r="P14" s="29" t="s">
        <v>6</v>
      </c>
      <c r="Q14" s="29" t="s">
        <v>6</v>
      </c>
      <c r="R14" s="29" t="s">
        <v>6</v>
      </c>
      <c r="S14" s="29" t="s">
        <v>6</v>
      </c>
      <c r="T14" s="30">
        <v>36700</v>
      </c>
    </row>
    <row r="15" spans="1:20" x14ac:dyDescent="0.25">
      <c r="A15" s="29" t="s">
        <v>1</v>
      </c>
      <c r="B15" s="29" t="s">
        <v>317</v>
      </c>
      <c r="C15" s="29" t="s">
        <v>318</v>
      </c>
      <c r="D15" s="29" t="s">
        <v>319</v>
      </c>
      <c r="E15" s="29" t="s">
        <v>320</v>
      </c>
      <c r="F15" s="29" t="s">
        <v>321</v>
      </c>
      <c r="G15" s="29" t="s">
        <v>322</v>
      </c>
      <c r="H15" s="29" t="s">
        <v>447</v>
      </c>
      <c r="I15" s="29" t="s">
        <v>448</v>
      </c>
      <c r="J15" s="29" t="s">
        <v>443</v>
      </c>
      <c r="K15" s="29" t="s">
        <v>444</v>
      </c>
      <c r="L15" s="29" t="s">
        <v>250</v>
      </c>
      <c r="M15" s="29" t="s">
        <v>18</v>
      </c>
      <c r="N15" s="29" t="s">
        <v>5</v>
      </c>
      <c r="O15" s="29" t="s">
        <v>325</v>
      </c>
      <c r="P15" s="29" t="s">
        <v>445</v>
      </c>
      <c r="Q15" s="29" t="s">
        <v>446</v>
      </c>
      <c r="R15" s="29" t="s">
        <v>6</v>
      </c>
      <c r="S15" s="29" t="s">
        <v>6</v>
      </c>
      <c r="T15" s="30">
        <v>31512</v>
      </c>
    </row>
    <row r="16" spans="1:20" x14ac:dyDescent="0.25">
      <c r="A16" s="29" t="s">
        <v>1</v>
      </c>
      <c r="B16" s="29" t="s">
        <v>317</v>
      </c>
      <c r="C16" s="29" t="s">
        <v>318</v>
      </c>
      <c r="D16" s="29" t="s">
        <v>319</v>
      </c>
      <c r="E16" s="29" t="s">
        <v>320</v>
      </c>
      <c r="F16" s="29" t="s">
        <v>321</v>
      </c>
      <c r="G16" s="29" t="s">
        <v>322</v>
      </c>
      <c r="H16" s="29" t="s">
        <v>447</v>
      </c>
      <c r="I16" s="29" t="s">
        <v>448</v>
      </c>
      <c r="J16" s="29" t="s">
        <v>443</v>
      </c>
      <c r="K16" s="29" t="s">
        <v>444</v>
      </c>
      <c r="L16" s="29" t="s">
        <v>269</v>
      </c>
      <c r="M16" s="29" t="s">
        <v>29</v>
      </c>
      <c r="N16" s="29" t="s">
        <v>5</v>
      </c>
      <c r="O16" s="29" t="s">
        <v>325</v>
      </c>
      <c r="P16" s="29" t="s">
        <v>6</v>
      </c>
      <c r="Q16" s="29" t="s">
        <v>6</v>
      </c>
      <c r="R16" s="29" t="s">
        <v>6</v>
      </c>
      <c r="S16" s="29" t="s">
        <v>6</v>
      </c>
      <c r="T16" s="30">
        <v>2500</v>
      </c>
    </row>
    <row r="17" spans="1:20" x14ac:dyDescent="0.25">
      <c r="A17" s="29" t="s">
        <v>1</v>
      </c>
      <c r="B17" s="29" t="s">
        <v>317</v>
      </c>
      <c r="C17" s="29" t="s">
        <v>318</v>
      </c>
      <c r="D17" s="29" t="s">
        <v>319</v>
      </c>
      <c r="E17" s="29" t="s">
        <v>320</v>
      </c>
      <c r="F17" s="29" t="s">
        <v>321</v>
      </c>
      <c r="G17" s="29" t="s">
        <v>322</v>
      </c>
      <c r="H17" s="29" t="s">
        <v>447</v>
      </c>
      <c r="I17" s="29" t="s">
        <v>448</v>
      </c>
      <c r="J17" s="29" t="s">
        <v>443</v>
      </c>
      <c r="K17" s="29" t="s">
        <v>444</v>
      </c>
      <c r="L17" s="29" t="s">
        <v>270</v>
      </c>
      <c r="M17" s="29" t="s">
        <v>30</v>
      </c>
      <c r="N17" s="29" t="s">
        <v>5</v>
      </c>
      <c r="O17" s="29" t="s">
        <v>325</v>
      </c>
      <c r="P17" s="29" t="s">
        <v>6</v>
      </c>
      <c r="Q17" s="29" t="s">
        <v>6</v>
      </c>
      <c r="R17" s="29" t="s">
        <v>6</v>
      </c>
      <c r="S17" s="29" t="s">
        <v>6</v>
      </c>
      <c r="T17" s="30">
        <v>1000</v>
      </c>
    </row>
    <row r="18" spans="1:20" x14ac:dyDescent="0.25">
      <c r="A18" s="29" t="s">
        <v>1</v>
      </c>
      <c r="B18" s="29" t="s">
        <v>317</v>
      </c>
      <c r="C18" s="29" t="s">
        <v>318</v>
      </c>
      <c r="D18" s="29" t="s">
        <v>319</v>
      </c>
      <c r="E18" s="29" t="s">
        <v>320</v>
      </c>
      <c r="F18" s="29" t="s">
        <v>321</v>
      </c>
      <c r="G18" s="29" t="s">
        <v>322</v>
      </c>
      <c r="H18" s="29" t="s">
        <v>447</v>
      </c>
      <c r="I18" s="29" t="s">
        <v>448</v>
      </c>
      <c r="J18" s="29" t="s">
        <v>443</v>
      </c>
      <c r="K18" s="29" t="s">
        <v>444</v>
      </c>
      <c r="L18" s="29" t="s">
        <v>273</v>
      </c>
      <c r="M18" s="29" t="s">
        <v>33</v>
      </c>
      <c r="N18" s="29" t="s">
        <v>5</v>
      </c>
      <c r="O18" s="29" t="s">
        <v>325</v>
      </c>
      <c r="P18" s="29" t="s">
        <v>6</v>
      </c>
      <c r="Q18" s="29" t="s">
        <v>6</v>
      </c>
      <c r="R18" s="29" t="s">
        <v>6</v>
      </c>
      <c r="S18" s="29" t="s">
        <v>6</v>
      </c>
      <c r="T18" s="30">
        <v>51500</v>
      </c>
    </row>
    <row r="19" spans="1:20" x14ac:dyDescent="0.25">
      <c r="A19" s="29" t="s">
        <v>1</v>
      </c>
      <c r="B19" s="29" t="s">
        <v>317</v>
      </c>
      <c r="C19" s="29" t="s">
        <v>318</v>
      </c>
      <c r="D19" s="29" t="s">
        <v>319</v>
      </c>
      <c r="E19" s="29" t="s">
        <v>320</v>
      </c>
      <c r="F19" s="29" t="s">
        <v>321</v>
      </c>
      <c r="G19" s="29" t="s">
        <v>322</v>
      </c>
      <c r="H19" s="29" t="s">
        <v>447</v>
      </c>
      <c r="I19" s="29" t="s">
        <v>448</v>
      </c>
      <c r="J19" s="29" t="s">
        <v>443</v>
      </c>
      <c r="K19" s="29" t="s">
        <v>444</v>
      </c>
      <c r="L19" s="29" t="s">
        <v>275</v>
      </c>
      <c r="M19" s="29" t="s">
        <v>34</v>
      </c>
      <c r="N19" s="29" t="s">
        <v>5</v>
      </c>
      <c r="O19" s="29" t="s">
        <v>325</v>
      </c>
      <c r="P19" s="29" t="s">
        <v>6</v>
      </c>
      <c r="Q19" s="29" t="s">
        <v>6</v>
      </c>
      <c r="R19" s="29" t="s">
        <v>6</v>
      </c>
      <c r="S19" s="29" t="s">
        <v>6</v>
      </c>
      <c r="T19" s="30">
        <v>500</v>
      </c>
    </row>
    <row r="20" spans="1:20" x14ac:dyDescent="0.25">
      <c r="A20" s="29" t="s">
        <v>1</v>
      </c>
      <c r="B20" s="29" t="s">
        <v>317</v>
      </c>
      <c r="C20" s="29" t="s">
        <v>318</v>
      </c>
      <c r="D20" s="29" t="s">
        <v>319</v>
      </c>
      <c r="E20" s="29" t="s">
        <v>320</v>
      </c>
      <c r="F20" s="29" t="s">
        <v>321</v>
      </c>
      <c r="G20" s="29" t="s">
        <v>322</v>
      </c>
      <c r="H20" s="29" t="s">
        <v>447</v>
      </c>
      <c r="I20" s="29" t="s">
        <v>448</v>
      </c>
      <c r="J20" s="29" t="s">
        <v>443</v>
      </c>
      <c r="K20" s="29" t="s">
        <v>444</v>
      </c>
      <c r="L20" s="29" t="s">
        <v>276</v>
      </c>
      <c r="M20" s="29" t="s">
        <v>35</v>
      </c>
      <c r="N20" s="29" t="s">
        <v>5</v>
      </c>
      <c r="O20" s="29" t="s">
        <v>325</v>
      </c>
      <c r="P20" s="29" t="s">
        <v>6</v>
      </c>
      <c r="Q20" s="29" t="s">
        <v>6</v>
      </c>
      <c r="R20" s="29" t="s">
        <v>6</v>
      </c>
      <c r="S20" s="29" t="s">
        <v>6</v>
      </c>
      <c r="T20" s="30">
        <v>75</v>
      </c>
    </row>
    <row r="21" spans="1:20" x14ac:dyDescent="0.25">
      <c r="A21" s="29" t="s">
        <v>1</v>
      </c>
      <c r="B21" s="29" t="s">
        <v>317</v>
      </c>
      <c r="C21" s="29" t="s">
        <v>318</v>
      </c>
      <c r="D21" s="29" t="s">
        <v>319</v>
      </c>
      <c r="E21" s="29" t="s">
        <v>320</v>
      </c>
      <c r="F21" s="29" t="s">
        <v>321</v>
      </c>
      <c r="G21" s="29" t="s">
        <v>322</v>
      </c>
      <c r="H21" s="29" t="s">
        <v>447</v>
      </c>
      <c r="I21" s="29" t="s">
        <v>448</v>
      </c>
      <c r="J21" s="29" t="s">
        <v>443</v>
      </c>
      <c r="K21" s="29" t="s">
        <v>444</v>
      </c>
      <c r="L21" s="29" t="s">
        <v>277</v>
      </c>
      <c r="M21" s="29" t="s">
        <v>36</v>
      </c>
      <c r="N21" s="29" t="s">
        <v>5</v>
      </c>
      <c r="O21" s="29" t="s">
        <v>325</v>
      </c>
      <c r="P21" s="29" t="s">
        <v>6</v>
      </c>
      <c r="Q21" s="29" t="s">
        <v>6</v>
      </c>
      <c r="R21" s="29" t="s">
        <v>6</v>
      </c>
      <c r="S21" s="29" t="s">
        <v>6</v>
      </c>
      <c r="T21" s="30">
        <v>400</v>
      </c>
    </row>
    <row r="22" spans="1:20" x14ac:dyDescent="0.25">
      <c r="A22" s="29" t="s">
        <v>1</v>
      </c>
      <c r="B22" s="29" t="s">
        <v>317</v>
      </c>
      <c r="C22" s="29" t="s">
        <v>318</v>
      </c>
      <c r="D22" s="29" t="s">
        <v>319</v>
      </c>
      <c r="E22" s="29" t="s">
        <v>320</v>
      </c>
      <c r="F22" s="29" t="s">
        <v>321</v>
      </c>
      <c r="G22" s="29" t="s">
        <v>322</v>
      </c>
      <c r="H22" s="29" t="s">
        <v>447</v>
      </c>
      <c r="I22" s="29" t="s">
        <v>448</v>
      </c>
      <c r="J22" s="29" t="s">
        <v>443</v>
      </c>
      <c r="K22" s="29" t="s">
        <v>444</v>
      </c>
      <c r="L22" s="29" t="s">
        <v>373</v>
      </c>
      <c r="M22" s="29" t="s">
        <v>374</v>
      </c>
      <c r="N22" s="29" t="s">
        <v>5</v>
      </c>
      <c r="O22" s="29" t="s">
        <v>325</v>
      </c>
      <c r="P22" s="29" t="s">
        <v>6</v>
      </c>
      <c r="Q22" s="29" t="s">
        <v>6</v>
      </c>
      <c r="R22" s="29" t="s">
        <v>6</v>
      </c>
      <c r="S22" s="29" t="s">
        <v>6</v>
      </c>
      <c r="T22" s="30">
        <v>2000</v>
      </c>
    </row>
    <row r="23" spans="1:20" x14ac:dyDescent="0.25">
      <c r="A23" s="29" t="s">
        <v>1</v>
      </c>
      <c r="B23" s="29" t="s">
        <v>317</v>
      </c>
      <c r="C23" s="29" t="s">
        <v>318</v>
      </c>
      <c r="D23" s="29" t="s">
        <v>319</v>
      </c>
      <c r="E23" s="29" t="s">
        <v>320</v>
      </c>
      <c r="F23" s="29" t="s">
        <v>321</v>
      </c>
      <c r="G23" s="29" t="s">
        <v>322</v>
      </c>
      <c r="H23" s="29" t="s">
        <v>447</v>
      </c>
      <c r="I23" s="29" t="s">
        <v>448</v>
      </c>
      <c r="J23" s="29" t="s">
        <v>443</v>
      </c>
      <c r="K23" s="29" t="s">
        <v>444</v>
      </c>
      <c r="L23" s="29" t="s">
        <v>283</v>
      </c>
      <c r="M23" s="29" t="s">
        <v>41</v>
      </c>
      <c r="N23" s="29" t="s">
        <v>5</v>
      </c>
      <c r="O23" s="29" t="s">
        <v>325</v>
      </c>
      <c r="P23" s="29" t="s">
        <v>6</v>
      </c>
      <c r="Q23" s="29" t="s">
        <v>6</v>
      </c>
      <c r="R23" s="29" t="s">
        <v>6</v>
      </c>
      <c r="S23" s="29" t="s">
        <v>6</v>
      </c>
      <c r="T23" s="30">
        <v>2500</v>
      </c>
    </row>
    <row r="24" spans="1:20" x14ac:dyDescent="0.25">
      <c r="A24" s="29" t="s">
        <v>1</v>
      </c>
      <c r="B24" s="29" t="s">
        <v>317</v>
      </c>
      <c r="C24" s="29" t="s">
        <v>318</v>
      </c>
      <c r="D24" s="29" t="s">
        <v>319</v>
      </c>
      <c r="E24" s="29" t="s">
        <v>320</v>
      </c>
      <c r="F24" s="29" t="s">
        <v>321</v>
      </c>
      <c r="G24" s="29" t="s">
        <v>322</v>
      </c>
      <c r="H24" s="29" t="s">
        <v>447</v>
      </c>
      <c r="I24" s="29" t="s">
        <v>448</v>
      </c>
      <c r="J24" s="29" t="s">
        <v>443</v>
      </c>
      <c r="K24" s="29" t="s">
        <v>444</v>
      </c>
      <c r="L24" s="29" t="s">
        <v>289</v>
      </c>
      <c r="M24" s="29" t="s">
        <v>43</v>
      </c>
      <c r="N24" s="29" t="s">
        <v>5</v>
      </c>
      <c r="O24" s="29" t="s">
        <v>325</v>
      </c>
      <c r="P24" s="29" t="s">
        <v>6</v>
      </c>
      <c r="Q24" s="29" t="s">
        <v>6</v>
      </c>
      <c r="R24" s="29" t="s">
        <v>6</v>
      </c>
      <c r="S24" s="29" t="s">
        <v>6</v>
      </c>
      <c r="T24" s="30">
        <v>2400</v>
      </c>
    </row>
    <row r="25" spans="1:20" x14ac:dyDescent="0.25">
      <c r="A25" s="29" t="s">
        <v>1</v>
      </c>
      <c r="B25" s="29" t="s">
        <v>317</v>
      </c>
      <c r="C25" s="29" t="s">
        <v>318</v>
      </c>
      <c r="D25" s="29" t="s">
        <v>319</v>
      </c>
      <c r="E25" s="29" t="s">
        <v>320</v>
      </c>
      <c r="F25" s="29" t="s">
        <v>321</v>
      </c>
      <c r="G25" s="29" t="s">
        <v>322</v>
      </c>
      <c r="H25" s="29" t="s">
        <v>447</v>
      </c>
      <c r="I25" s="29" t="s">
        <v>448</v>
      </c>
      <c r="J25" s="29" t="s">
        <v>443</v>
      </c>
      <c r="K25" s="29" t="s">
        <v>444</v>
      </c>
      <c r="L25" s="29" t="s">
        <v>290</v>
      </c>
      <c r="M25" s="29" t="s">
        <v>44</v>
      </c>
      <c r="N25" s="29" t="s">
        <v>5</v>
      </c>
      <c r="O25" s="29" t="s">
        <v>325</v>
      </c>
      <c r="P25" s="29" t="s">
        <v>469</v>
      </c>
      <c r="Q25" s="29" t="s">
        <v>470</v>
      </c>
      <c r="R25" s="29" t="s">
        <v>6</v>
      </c>
      <c r="S25" s="29" t="s">
        <v>6</v>
      </c>
      <c r="T25" s="30">
        <v>30000</v>
      </c>
    </row>
    <row r="26" spans="1:20" x14ac:dyDescent="0.25">
      <c r="A26" s="29" t="s">
        <v>1</v>
      </c>
      <c r="B26" s="29" t="s">
        <v>317</v>
      </c>
      <c r="C26" s="29" t="s">
        <v>318</v>
      </c>
      <c r="D26" s="29" t="s">
        <v>319</v>
      </c>
      <c r="E26" s="29" t="s">
        <v>320</v>
      </c>
      <c r="F26" s="29" t="s">
        <v>321</v>
      </c>
      <c r="G26" s="29" t="s">
        <v>322</v>
      </c>
      <c r="H26" s="29" t="s">
        <v>447</v>
      </c>
      <c r="I26" s="29" t="s">
        <v>448</v>
      </c>
      <c r="J26" s="29" t="s">
        <v>443</v>
      </c>
      <c r="K26" s="29" t="s">
        <v>444</v>
      </c>
      <c r="L26" s="29" t="s">
        <v>471</v>
      </c>
      <c r="M26" s="29" t="s">
        <v>472</v>
      </c>
      <c r="N26" s="29" t="s">
        <v>5</v>
      </c>
      <c r="O26" s="29" t="s">
        <v>325</v>
      </c>
      <c r="P26" s="29" t="s">
        <v>6</v>
      </c>
      <c r="Q26" s="29" t="s">
        <v>6</v>
      </c>
      <c r="R26" s="29" t="s">
        <v>6</v>
      </c>
      <c r="S26" s="29" t="s">
        <v>6</v>
      </c>
      <c r="T26" s="30">
        <v>-71754</v>
      </c>
    </row>
    <row r="27" spans="1:20" x14ac:dyDescent="0.25">
      <c r="A27" s="29" t="s">
        <v>1</v>
      </c>
      <c r="B27" s="29" t="s">
        <v>317</v>
      </c>
      <c r="C27" s="29" t="s">
        <v>318</v>
      </c>
      <c r="D27" s="29" t="s">
        <v>319</v>
      </c>
      <c r="E27" s="29" t="s">
        <v>320</v>
      </c>
      <c r="F27" s="29" t="s">
        <v>321</v>
      </c>
      <c r="G27" s="29" t="s">
        <v>322</v>
      </c>
      <c r="H27" s="29" t="s">
        <v>447</v>
      </c>
      <c r="I27" s="29" t="s">
        <v>448</v>
      </c>
      <c r="J27" s="29" t="s">
        <v>443</v>
      </c>
      <c r="K27" s="29" t="s">
        <v>444</v>
      </c>
      <c r="L27" s="29" t="s">
        <v>473</v>
      </c>
      <c r="M27" s="29" t="s">
        <v>474</v>
      </c>
      <c r="N27" s="29" t="s">
        <v>5</v>
      </c>
      <c r="O27" s="29" t="s">
        <v>325</v>
      </c>
      <c r="P27" s="29" t="s">
        <v>6</v>
      </c>
      <c r="Q27" s="29" t="s">
        <v>6</v>
      </c>
      <c r="R27" s="29" t="s">
        <v>6</v>
      </c>
      <c r="S27" s="29" t="s">
        <v>6</v>
      </c>
      <c r="T27" s="30">
        <v>751929</v>
      </c>
    </row>
    <row r="28" spans="1:20" x14ac:dyDescent="0.25">
      <c r="A28" s="29" t="s">
        <v>1</v>
      </c>
      <c r="B28" s="29" t="s">
        <v>317</v>
      </c>
      <c r="C28" s="29" t="s">
        <v>318</v>
      </c>
      <c r="D28" s="29" t="s">
        <v>319</v>
      </c>
      <c r="E28" s="29" t="s">
        <v>320</v>
      </c>
      <c r="F28" s="29" t="s">
        <v>321</v>
      </c>
      <c r="G28" s="29" t="s">
        <v>322</v>
      </c>
      <c r="H28" s="29" t="s">
        <v>447</v>
      </c>
      <c r="I28" s="29" t="s">
        <v>448</v>
      </c>
      <c r="J28" s="29" t="s">
        <v>443</v>
      </c>
      <c r="K28" s="29" t="s">
        <v>444</v>
      </c>
      <c r="L28" s="29" t="s">
        <v>293</v>
      </c>
      <c r="M28" s="29" t="s">
        <v>47</v>
      </c>
      <c r="N28" s="29" t="s">
        <v>5</v>
      </c>
      <c r="O28" s="29" t="s">
        <v>325</v>
      </c>
      <c r="P28" s="29" t="s">
        <v>6</v>
      </c>
      <c r="Q28" s="29" t="s">
        <v>6</v>
      </c>
      <c r="R28" s="29" t="s">
        <v>6</v>
      </c>
      <c r="S28" s="29" t="s">
        <v>6</v>
      </c>
      <c r="T28" s="30">
        <v>5000</v>
      </c>
    </row>
    <row r="29" spans="1:20" x14ac:dyDescent="0.25">
      <c r="A29" s="29" t="s">
        <v>1</v>
      </c>
      <c r="B29" s="29" t="s">
        <v>317</v>
      </c>
      <c r="C29" s="29" t="s">
        <v>318</v>
      </c>
      <c r="D29" s="29" t="s">
        <v>319</v>
      </c>
      <c r="E29" s="29" t="s">
        <v>320</v>
      </c>
      <c r="F29" s="29" t="s">
        <v>321</v>
      </c>
      <c r="G29" s="29" t="s">
        <v>322</v>
      </c>
      <c r="H29" s="29" t="s">
        <v>447</v>
      </c>
      <c r="I29" s="29" t="s">
        <v>448</v>
      </c>
      <c r="J29" s="29" t="s">
        <v>443</v>
      </c>
      <c r="K29" s="29" t="s">
        <v>444</v>
      </c>
      <c r="L29" s="29" t="s">
        <v>294</v>
      </c>
      <c r="M29" s="29" t="s">
        <v>48</v>
      </c>
      <c r="N29" s="29" t="s">
        <v>5</v>
      </c>
      <c r="O29" s="29" t="s">
        <v>325</v>
      </c>
      <c r="P29" s="29" t="s">
        <v>475</v>
      </c>
      <c r="Q29" s="29" t="s">
        <v>476</v>
      </c>
      <c r="R29" s="29" t="s">
        <v>6</v>
      </c>
      <c r="S29" s="29" t="s">
        <v>6</v>
      </c>
      <c r="T29" s="30">
        <v>40000</v>
      </c>
    </row>
    <row r="30" spans="1:20" x14ac:dyDescent="0.25">
      <c r="A30" s="29" t="s">
        <v>1</v>
      </c>
      <c r="B30" s="29" t="s">
        <v>317</v>
      </c>
      <c r="C30" s="29" t="s">
        <v>318</v>
      </c>
      <c r="D30" s="29" t="s">
        <v>319</v>
      </c>
      <c r="E30" s="29" t="s">
        <v>320</v>
      </c>
      <c r="F30" s="29" t="s">
        <v>321</v>
      </c>
      <c r="G30" s="29" t="s">
        <v>322</v>
      </c>
      <c r="H30" s="29" t="s">
        <v>447</v>
      </c>
      <c r="I30" s="29" t="s">
        <v>448</v>
      </c>
      <c r="J30" s="29" t="s">
        <v>443</v>
      </c>
      <c r="K30" s="29" t="s">
        <v>444</v>
      </c>
      <c r="L30" s="29" t="s">
        <v>294</v>
      </c>
      <c r="M30" s="29" t="s">
        <v>48</v>
      </c>
      <c r="N30" s="29" t="s">
        <v>5</v>
      </c>
      <c r="O30" s="29" t="s">
        <v>325</v>
      </c>
      <c r="P30" s="29" t="s">
        <v>6</v>
      </c>
      <c r="Q30" s="29" t="s">
        <v>6</v>
      </c>
      <c r="R30" s="29" t="s">
        <v>6</v>
      </c>
      <c r="S30" s="29" t="s">
        <v>6</v>
      </c>
      <c r="T30" s="30">
        <v>438000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B1:K31"/>
  <sheetViews>
    <sheetView workbookViewId="0">
      <selection activeCell="Q23" sqref="Q23"/>
    </sheetView>
  </sheetViews>
  <sheetFormatPr defaultRowHeight="15" x14ac:dyDescent="0.25"/>
  <cols>
    <col min="5" max="5" width="41.140625" bestFit="1" customWidth="1"/>
    <col min="10" max="10" width="13.28515625" style="31" bestFit="1" customWidth="1"/>
  </cols>
  <sheetData>
    <row r="1" spans="2:11" x14ac:dyDescent="0.25">
      <c r="B1" s="29" t="s">
        <v>306</v>
      </c>
      <c r="C1" s="29" t="s">
        <v>308</v>
      </c>
      <c r="D1" s="29" t="s">
        <v>310</v>
      </c>
      <c r="E1" s="29" t="s">
        <v>311</v>
      </c>
      <c r="F1" s="29" t="s">
        <v>312</v>
      </c>
      <c r="G1" s="29" t="s">
        <v>313</v>
      </c>
      <c r="H1" s="29" t="s">
        <v>0</v>
      </c>
      <c r="I1" s="29" t="s">
        <v>316</v>
      </c>
      <c r="J1" s="31" t="s">
        <v>231</v>
      </c>
    </row>
    <row r="2" spans="2:11" x14ac:dyDescent="0.25">
      <c r="B2" s="29" t="s">
        <v>51</v>
      </c>
      <c r="C2" s="29" t="s">
        <v>443</v>
      </c>
      <c r="D2" s="29" t="s">
        <v>49</v>
      </c>
      <c r="E2" s="29" t="s">
        <v>50</v>
      </c>
      <c r="F2" s="29" t="s">
        <v>5</v>
      </c>
      <c r="G2" s="29" t="s">
        <v>325</v>
      </c>
      <c r="H2" s="29" t="s">
        <v>445</v>
      </c>
      <c r="I2" s="29" t="s">
        <v>6</v>
      </c>
      <c r="J2" s="31">
        <v>31512</v>
      </c>
    </row>
    <row r="3" spans="2:11" x14ac:dyDescent="0.25">
      <c r="B3" s="29" t="s">
        <v>447</v>
      </c>
      <c r="C3" s="29" t="s">
        <v>443</v>
      </c>
      <c r="D3" s="29" t="s">
        <v>449</v>
      </c>
      <c r="E3" s="29" t="s">
        <v>450</v>
      </c>
      <c r="F3" s="29" t="s">
        <v>5</v>
      </c>
      <c r="G3" s="29" t="s">
        <v>325</v>
      </c>
      <c r="H3" s="29" t="s">
        <v>6</v>
      </c>
      <c r="I3" s="29" t="s">
        <v>6</v>
      </c>
      <c r="J3" s="31">
        <v>156000</v>
      </c>
    </row>
    <row r="4" spans="2:11" x14ac:dyDescent="0.25">
      <c r="B4" s="29" t="s">
        <v>447</v>
      </c>
      <c r="C4" s="29" t="s">
        <v>443</v>
      </c>
      <c r="D4" s="29" t="s">
        <v>451</v>
      </c>
      <c r="E4" s="29" t="s">
        <v>452</v>
      </c>
      <c r="F4" s="29" t="s">
        <v>5</v>
      </c>
      <c r="G4" s="29" t="s">
        <v>325</v>
      </c>
      <c r="H4" s="29" t="s">
        <v>6</v>
      </c>
      <c r="I4" s="29" t="s">
        <v>6</v>
      </c>
      <c r="J4" s="31">
        <v>7200</v>
      </c>
    </row>
    <row r="5" spans="2:11" x14ac:dyDescent="0.25">
      <c r="B5" s="29" t="s">
        <v>447</v>
      </c>
      <c r="C5" s="29" t="s">
        <v>443</v>
      </c>
      <c r="D5" s="29" t="s">
        <v>453</v>
      </c>
      <c r="E5" s="29" t="s">
        <v>454</v>
      </c>
      <c r="F5" s="29" t="s">
        <v>5</v>
      </c>
      <c r="G5" s="29" t="s">
        <v>325</v>
      </c>
      <c r="H5" s="29" t="s">
        <v>6</v>
      </c>
      <c r="I5" s="29" t="s">
        <v>6</v>
      </c>
      <c r="J5" s="31">
        <v>2650</v>
      </c>
    </row>
    <row r="6" spans="2:11" x14ac:dyDescent="0.25">
      <c r="B6" s="29" t="s">
        <v>447</v>
      </c>
      <c r="C6" s="29" t="s">
        <v>443</v>
      </c>
      <c r="D6" s="29" t="s">
        <v>455</v>
      </c>
      <c r="E6" s="29" t="s">
        <v>456</v>
      </c>
      <c r="F6" s="29" t="s">
        <v>5</v>
      </c>
      <c r="G6" s="29" t="s">
        <v>325</v>
      </c>
      <c r="H6" s="29" t="s">
        <v>6</v>
      </c>
      <c r="I6" s="29" t="s">
        <v>6</v>
      </c>
      <c r="J6" s="31">
        <v>250</v>
      </c>
    </row>
    <row r="7" spans="2:11" x14ac:dyDescent="0.25">
      <c r="B7" s="29" t="s">
        <v>447</v>
      </c>
      <c r="C7" s="29" t="s">
        <v>443</v>
      </c>
      <c r="D7" s="29" t="s">
        <v>457</v>
      </c>
      <c r="E7" s="29" t="s">
        <v>458</v>
      </c>
      <c r="F7" s="29" t="s">
        <v>5</v>
      </c>
      <c r="G7" s="29" t="s">
        <v>325</v>
      </c>
      <c r="H7" s="29" t="s">
        <v>6</v>
      </c>
      <c r="I7" s="29" t="s">
        <v>6</v>
      </c>
      <c r="J7" s="31">
        <v>250</v>
      </c>
    </row>
    <row r="8" spans="2:11" x14ac:dyDescent="0.25">
      <c r="B8" s="29" t="s">
        <v>447</v>
      </c>
      <c r="C8" s="29" t="s">
        <v>443</v>
      </c>
      <c r="D8" s="29" t="s">
        <v>459</v>
      </c>
      <c r="E8" s="29" t="s">
        <v>460</v>
      </c>
      <c r="F8" s="29" t="s">
        <v>5</v>
      </c>
      <c r="G8" s="29" t="s">
        <v>325</v>
      </c>
      <c r="H8" s="29" t="s">
        <v>6</v>
      </c>
      <c r="I8" s="29" t="s">
        <v>6</v>
      </c>
      <c r="J8" s="31">
        <v>400</v>
      </c>
    </row>
    <row r="9" spans="2:11" x14ac:dyDescent="0.25">
      <c r="B9" s="29" t="s">
        <v>447</v>
      </c>
      <c r="C9" s="29" t="s">
        <v>443</v>
      </c>
      <c r="D9" s="29" t="s">
        <v>237</v>
      </c>
      <c r="E9" s="29" t="s">
        <v>9</v>
      </c>
      <c r="F9" s="29" t="s">
        <v>5</v>
      </c>
      <c r="G9" s="29" t="s">
        <v>325</v>
      </c>
      <c r="H9" s="29" t="s">
        <v>6</v>
      </c>
      <c r="I9" s="29" t="s">
        <v>6</v>
      </c>
      <c r="J9" s="31">
        <v>9860</v>
      </c>
    </row>
    <row r="10" spans="2:11" x14ac:dyDescent="0.25">
      <c r="B10" s="29" t="s">
        <v>447</v>
      </c>
      <c r="C10" s="29" t="s">
        <v>443</v>
      </c>
      <c r="D10" s="29" t="s">
        <v>461</v>
      </c>
      <c r="E10" s="29" t="s">
        <v>462</v>
      </c>
      <c r="F10" s="29" t="s">
        <v>5</v>
      </c>
      <c r="G10" s="29" t="s">
        <v>325</v>
      </c>
      <c r="H10" s="29" t="s">
        <v>6</v>
      </c>
      <c r="I10" s="29" t="s">
        <v>6</v>
      </c>
      <c r="J10" s="31">
        <v>100000</v>
      </c>
    </row>
    <row r="11" spans="2:11" x14ac:dyDescent="0.25">
      <c r="B11" s="29" t="s">
        <v>447</v>
      </c>
      <c r="C11" s="29" t="s">
        <v>443</v>
      </c>
      <c r="D11" s="29" t="s">
        <v>463</v>
      </c>
      <c r="E11" s="29" t="s">
        <v>464</v>
      </c>
      <c r="F11" s="29" t="s">
        <v>5</v>
      </c>
      <c r="G11" s="29" t="s">
        <v>325</v>
      </c>
      <c r="H11" s="29" t="s">
        <v>6</v>
      </c>
      <c r="I11" s="29" t="s">
        <v>6</v>
      </c>
      <c r="J11" s="31">
        <v>250</v>
      </c>
    </row>
    <row r="12" spans="2:11" x14ac:dyDescent="0.25">
      <c r="B12" s="29" t="s">
        <v>447</v>
      </c>
      <c r="C12" s="29" t="s">
        <v>443</v>
      </c>
      <c r="D12" s="29" t="s">
        <v>465</v>
      </c>
      <c r="E12" s="29" t="s">
        <v>466</v>
      </c>
      <c r="F12" s="29" t="s">
        <v>5</v>
      </c>
      <c r="G12" s="29" t="s">
        <v>325</v>
      </c>
      <c r="H12" s="29" t="s">
        <v>6</v>
      </c>
      <c r="I12" s="29" t="s">
        <v>6</v>
      </c>
      <c r="J12" s="31">
        <v>1900</v>
      </c>
    </row>
    <row r="13" spans="2:11" x14ac:dyDescent="0.25">
      <c r="B13" s="29" t="s">
        <v>447</v>
      </c>
      <c r="C13" s="29" t="s">
        <v>443</v>
      </c>
      <c r="D13" s="29" t="s">
        <v>242</v>
      </c>
      <c r="E13" s="29" t="s">
        <v>12</v>
      </c>
      <c r="F13" s="29" t="s">
        <v>5</v>
      </c>
      <c r="G13" s="29" t="s">
        <v>325</v>
      </c>
      <c r="H13" s="29" t="s">
        <v>6</v>
      </c>
      <c r="I13" s="29" t="s">
        <v>6</v>
      </c>
      <c r="J13" s="31">
        <v>455200</v>
      </c>
    </row>
    <row r="14" spans="2:11" x14ac:dyDescent="0.25">
      <c r="B14" s="74" t="s">
        <v>447</v>
      </c>
      <c r="C14" s="74" t="s">
        <v>443</v>
      </c>
      <c r="D14" s="74" t="s">
        <v>467</v>
      </c>
      <c r="E14" s="74" t="s">
        <v>468</v>
      </c>
      <c r="F14" s="74" t="s">
        <v>5</v>
      </c>
      <c r="G14" s="74" t="s">
        <v>325</v>
      </c>
      <c r="H14" s="74" t="s">
        <v>6</v>
      </c>
      <c r="I14" s="74" t="s">
        <v>6</v>
      </c>
      <c r="J14" s="75">
        <v>36700</v>
      </c>
      <c r="K14" s="76"/>
    </row>
    <row r="15" spans="2:11" x14ac:dyDescent="0.25">
      <c r="B15" s="29" t="s">
        <v>447</v>
      </c>
      <c r="C15" s="29" t="s">
        <v>443</v>
      </c>
      <c r="D15" s="29" t="s">
        <v>250</v>
      </c>
      <c r="E15" s="29" t="s">
        <v>18</v>
      </c>
      <c r="F15" s="29" t="s">
        <v>5</v>
      </c>
      <c r="G15" s="29" t="s">
        <v>325</v>
      </c>
      <c r="H15" s="29" t="s">
        <v>445</v>
      </c>
      <c r="I15" s="29" t="s">
        <v>6</v>
      </c>
      <c r="J15" s="31">
        <v>31512</v>
      </c>
    </row>
    <row r="16" spans="2:11" x14ac:dyDescent="0.25">
      <c r="B16" s="29" t="s">
        <v>447</v>
      </c>
      <c r="C16" s="29" t="s">
        <v>443</v>
      </c>
      <c r="D16" s="29" t="s">
        <v>269</v>
      </c>
      <c r="E16" s="29" t="s">
        <v>29</v>
      </c>
      <c r="F16" s="29" t="s">
        <v>5</v>
      </c>
      <c r="G16" s="29" t="s">
        <v>325</v>
      </c>
      <c r="H16" s="29" t="s">
        <v>6</v>
      </c>
      <c r="I16" s="29" t="s">
        <v>6</v>
      </c>
      <c r="J16" s="31">
        <v>2500</v>
      </c>
    </row>
    <row r="17" spans="2:11" x14ac:dyDescent="0.25">
      <c r="B17" s="29" t="s">
        <v>447</v>
      </c>
      <c r="C17" s="29" t="s">
        <v>443</v>
      </c>
      <c r="D17" s="29" t="s">
        <v>270</v>
      </c>
      <c r="E17" s="29" t="s">
        <v>30</v>
      </c>
      <c r="F17" s="29" t="s">
        <v>5</v>
      </c>
      <c r="G17" s="29" t="s">
        <v>325</v>
      </c>
      <c r="H17" s="29" t="s">
        <v>6</v>
      </c>
      <c r="I17" s="29" t="s">
        <v>6</v>
      </c>
      <c r="J17" s="31">
        <v>1000</v>
      </c>
    </row>
    <row r="18" spans="2:11" x14ac:dyDescent="0.25">
      <c r="B18" s="29" t="s">
        <v>447</v>
      </c>
      <c r="C18" s="29" t="s">
        <v>443</v>
      </c>
      <c r="D18" s="29" t="s">
        <v>273</v>
      </c>
      <c r="E18" s="29" t="s">
        <v>33</v>
      </c>
      <c r="F18" s="29" t="s">
        <v>5</v>
      </c>
      <c r="G18" s="29" t="s">
        <v>325</v>
      </c>
      <c r="H18" s="29" t="s">
        <v>6</v>
      </c>
      <c r="I18" s="29" t="s">
        <v>6</v>
      </c>
      <c r="J18" s="31">
        <v>51500</v>
      </c>
    </row>
    <row r="19" spans="2:11" x14ac:dyDescent="0.25">
      <c r="B19" s="29" t="s">
        <v>447</v>
      </c>
      <c r="C19" s="29" t="s">
        <v>443</v>
      </c>
      <c r="D19" s="29" t="s">
        <v>275</v>
      </c>
      <c r="E19" s="29" t="s">
        <v>34</v>
      </c>
      <c r="F19" s="29" t="s">
        <v>5</v>
      </c>
      <c r="G19" s="29" t="s">
        <v>325</v>
      </c>
      <c r="H19" s="29" t="s">
        <v>6</v>
      </c>
      <c r="I19" s="29" t="s">
        <v>6</v>
      </c>
      <c r="J19" s="31">
        <v>500</v>
      </c>
    </row>
    <row r="20" spans="2:11" x14ac:dyDescent="0.25">
      <c r="B20" s="29" t="s">
        <v>447</v>
      </c>
      <c r="C20" s="29" t="s">
        <v>443</v>
      </c>
      <c r="D20" s="29" t="s">
        <v>276</v>
      </c>
      <c r="E20" s="29" t="s">
        <v>35</v>
      </c>
      <c r="F20" s="29" t="s">
        <v>5</v>
      </c>
      <c r="G20" s="29" t="s">
        <v>325</v>
      </c>
      <c r="H20" s="29" t="s">
        <v>6</v>
      </c>
      <c r="I20" s="29" t="s">
        <v>6</v>
      </c>
      <c r="J20" s="31">
        <v>75</v>
      </c>
    </row>
    <row r="21" spans="2:11" x14ac:dyDescent="0.25">
      <c r="B21" s="29" t="s">
        <v>447</v>
      </c>
      <c r="C21" s="29" t="s">
        <v>443</v>
      </c>
      <c r="D21" s="29" t="s">
        <v>277</v>
      </c>
      <c r="E21" s="29" t="s">
        <v>36</v>
      </c>
      <c r="F21" s="29" t="s">
        <v>5</v>
      </c>
      <c r="G21" s="29" t="s">
        <v>325</v>
      </c>
      <c r="H21" s="29" t="s">
        <v>6</v>
      </c>
      <c r="I21" s="29" t="s">
        <v>6</v>
      </c>
      <c r="J21" s="31">
        <v>400</v>
      </c>
    </row>
    <row r="22" spans="2:11" x14ac:dyDescent="0.25">
      <c r="B22" s="29" t="s">
        <v>447</v>
      </c>
      <c r="C22" s="29" t="s">
        <v>443</v>
      </c>
      <c r="D22" s="29" t="s">
        <v>373</v>
      </c>
      <c r="E22" s="29" t="s">
        <v>374</v>
      </c>
      <c r="F22" s="29" t="s">
        <v>5</v>
      </c>
      <c r="G22" s="29" t="s">
        <v>325</v>
      </c>
      <c r="H22" s="29" t="s">
        <v>6</v>
      </c>
      <c r="I22" s="29" t="s">
        <v>6</v>
      </c>
      <c r="J22" s="31">
        <v>2000</v>
      </c>
    </row>
    <row r="23" spans="2:11" x14ac:dyDescent="0.25">
      <c r="B23" s="29" t="s">
        <v>447</v>
      </c>
      <c r="C23" s="29" t="s">
        <v>443</v>
      </c>
      <c r="D23" s="29" t="s">
        <v>283</v>
      </c>
      <c r="E23" s="29" t="s">
        <v>41</v>
      </c>
      <c r="F23" s="29" t="s">
        <v>5</v>
      </c>
      <c r="G23" s="29" t="s">
        <v>325</v>
      </c>
      <c r="H23" s="29" t="s">
        <v>6</v>
      </c>
      <c r="I23" s="29" t="s">
        <v>6</v>
      </c>
      <c r="J23" s="31">
        <v>2500</v>
      </c>
    </row>
    <row r="24" spans="2:11" x14ac:dyDescent="0.25">
      <c r="B24" s="29" t="s">
        <v>447</v>
      </c>
      <c r="C24" s="29" t="s">
        <v>443</v>
      </c>
      <c r="D24" s="29" t="s">
        <v>289</v>
      </c>
      <c r="E24" s="29" t="s">
        <v>43</v>
      </c>
      <c r="F24" s="29" t="s">
        <v>5</v>
      </c>
      <c r="G24" s="29" t="s">
        <v>325</v>
      </c>
      <c r="H24" s="29" t="s">
        <v>6</v>
      </c>
      <c r="I24" s="29" t="s">
        <v>6</v>
      </c>
      <c r="J24" s="31">
        <v>2400</v>
      </c>
    </row>
    <row r="25" spans="2:11" x14ac:dyDescent="0.25">
      <c r="B25" s="29" t="s">
        <v>447</v>
      </c>
      <c r="C25" s="29" t="s">
        <v>443</v>
      </c>
      <c r="D25" s="29" t="s">
        <v>290</v>
      </c>
      <c r="E25" s="29" t="s">
        <v>44</v>
      </c>
      <c r="F25" s="29" t="s">
        <v>5</v>
      </c>
      <c r="G25" s="29" t="s">
        <v>325</v>
      </c>
      <c r="H25" s="29" t="s">
        <v>469</v>
      </c>
      <c r="I25" s="29" t="s">
        <v>6</v>
      </c>
      <c r="J25" s="31">
        <v>30000</v>
      </c>
    </row>
    <row r="26" spans="2:11" x14ac:dyDescent="0.25">
      <c r="B26" s="29" t="s">
        <v>447</v>
      </c>
      <c r="C26" s="29" t="s">
        <v>443</v>
      </c>
      <c r="D26" s="29" t="s">
        <v>471</v>
      </c>
      <c r="E26" s="29" t="s">
        <v>472</v>
      </c>
      <c r="F26" s="29" t="s">
        <v>5</v>
      </c>
      <c r="G26" s="29" t="s">
        <v>325</v>
      </c>
      <c r="H26" s="29" t="s">
        <v>6</v>
      </c>
      <c r="I26" s="29" t="s">
        <v>6</v>
      </c>
      <c r="J26" s="31">
        <v>-71754</v>
      </c>
    </row>
    <row r="27" spans="2:11" x14ac:dyDescent="0.25">
      <c r="B27" s="29" t="s">
        <v>447</v>
      </c>
      <c r="C27" s="29" t="s">
        <v>443</v>
      </c>
      <c r="D27" s="29" t="s">
        <v>473</v>
      </c>
      <c r="E27" s="29" t="s">
        <v>474</v>
      </c>
      <c r="F27" s="29" t="s">
        <v>5</v>
      </c>
      <c r="G27" s="29" t="s">
        <v>325</v>
      </c>
      <c r="H27" s="29" t="s">
        <v>6</v>
      </c>
      <c r="I27" s="29" t="s">
        <v>6</v>
      </c>
      <c r="J27" s="31">
        <v>751929</v>
      </c>
    </row>
    <row r="28" spans="2:11" x14ac:dyDescent="0.25">
      <c r="B28" s="29" t="s">
        <v>447</v>
      </c>
      <c r="C28" s="29" t="s">
        <v>443</v>
      </c>
      <c r="D28" s="29" t="s">
        <v>293</v>
      </c>
      <c r="E28" s="29" t="s">
        <v>47</v>
      </c>
      <c r="F28" s="29" t="s">
        <v>5</v>
      </c>
      <c r="G28" s="29" t="s">
        <v>325</v>
      </c>
      <c r="H28" s="29" t="s">
        <v>6</v>
      </c>
      <c r="I28" s="29" t="s">
        <v>6</v>
      </c>
      <c r="J28" s="31">
        <v>5000</v>
      </c>
    </row>
    <row r="29" spans="2:11" x14ac:dyDescent="0.25">
      <c r="B29" s="74" t="s">
        <v>447</v>
      </c>
      <c r="C29" s="74" t="s">
        <v>443</v>
      </c>
      <c r="D29" s="74" t="s">
        <v>294</v>
      </c>
      <c r="E29" s="74" t="s">
        <v>48</v>
      </c>
      <c r="F29" s="74" t="s">
        <v>5</v>
      </c>
      <c r="G29" s="74" t="s">
        <v>325</v>
      </c>
      <c r="H29" s="74" t="s">
        <v>475</v>
      </c>
      <c r="I29" s="74" t="s">
        <v>6</v>
      </c>
      <c r="J29" s="75">
        <v>40000</v>
      </c>
      <c r="K29" s="76"/>
    </row>
    <row r="30" spans="2:11" x14ac:dyDescent="0.25">
      <c r="B30" s="74" t="s">
        <v>447</v>
      </c>
      <c r="C30" s="74" t="s">
        <v>443</v>
      </c>
      <c r="D30" s="74" t="s">
        <v>294</v>
      </c>
      <c r="E30" s="74" t="s">
        <v>48</v>
      </c>
      <c r="F30" s="74" t="s">
        <v>5</v>
      </c>
      <c r="G30" s="74" t="s">
        <v>325</v>
      </c>
      <c r="H30" s="74" t="s">
        <v>6</v>
      </c>
      <c r="I30" s="74" t="s">
        <v>6</v>
      </c>
      <c r="J30" s="75">
        <v>438000</v>
      </c>
      <c r="K30" s="76"/>
    </row>
    <row r="31" spans="2:11" x14ac:dyDescent="0.25">
      <c r="J31" s="31">
        <f>SUM(J16:J30)</f>
        <v>1256050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0"/>
  <sheetViews>
    <sheetView workbookViewId="0">
      <selection activeCell="F7" sqref="F7"/>
    </sheetView>
  </sheetViews>
  <sheetFormatPr defaultRowHeight="15" x14ac:dyDescent="0.25"/>
  <cols>
    <col min="1" max="1" width="91.28515625" bestFit="1" customWidth="1"/>
    <col min="2" max="2" width="16.140625" bestFit="1" customWidth="1"/>
    <col min="3" max="3" width="4.5703125" bestFit="1" customWidth="1"/>
    <col min="4" max="4" width="16.140625" bestFit="1" customWidth="1"/>
    <col min="5" max="5" width="3.28515625" bestFit="1" customWidth="1"/>
    <col min="6" max="6" width="16.140625" bestFit="1" customWidth="1"/>
    <col min="7" max="7" width="4.5703125" bestFit="1" customWidth="1"/>
    <col min="8" max="8" width="16.140625" bestFit="1" customWidth="1"/>
    <col min="9" max="9" width="4.5703125" bestFit="1" customWidth="1"/>
    <col min="10" max="10" width="16.140625" bestFit="1" customWidth="1"/>
    <col min="11" max="11" width="4.5703125" bestFit="1" customWidth="1"/>
    <col min="12" max="12" width="16.140625" bestFit="1" customWidth="1"/>
    <col min="13" max="13" width="3.85546875" bestFit="1" customWidth="1"/>
    <col min="14" max="14" width="16.7109375" bestFit="1" customWidth="1"/>
    <col min="15" max="15" width="12.85546875" bestFit="1" customWidth="1"/>
  </cols>
  <sheetData>
    <row r="1" spans="1:14" ht="20.25" x14ac:dyDescent="0.3">
      <c r="A1" s="34" t="s">
        <v>102</v>
      </c>
      <c r="B1" s="35" t="s">
        <v>103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5.75" x14ac:dyDescent="0.25">
      <c r="A2" s="36" t="s">
        <v>539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.75" x14ac:dyDescent="0.25">
      <c r="A3" s="37" t="s">
        <v>104</v>
      </c>
      <c r="B3" s="38">
        <f>+B25+D25+F25+H25+J25+L25</f>
        <v>24681098</v>
      </c>
      <c r="C3" s="38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5.75" x14ac:dyDescent="0.25">
      <c r="A4" s="39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31.5" x14ac:dyDescent="0.25">
      <c r="A5" s="40" t="s">
        <v>105</v>
      </c>
      <c r="B5" s="41" t="s">
        <v>106</v>
      </c>
      <c r="C5" s="41"/>
      <c r="D5" s="41" t="s">
        <v>107</v>
      </c>
      <c r="E5" s="41"/>
      <c r="F5" s="42" t="s">
        <v>108</v>
      </c>
      <c r="G5" s="41"/>
      <c r="H5" s="41" t="s">
        <v>52</v>
      </c>
      <c r="I5" s="41"/>
      <c r="J5" s="42" t="s">
        <v>109</v>
      </c>
      <c r="K5" s="41"/>
      <c r="L5" s="42" t="s">
        <v>110</v>
      </c>
      <c r="M5" s="40"/>
      <c r="N5" s="34"/>
    </row>
    <row r="6" spans="1:14" ht="15.75" x14ac:dyDescent="0.25">
      <c r="A6" s="43" t="s">
        <v>111</v>
      </c>
      <c r="B6" s="44" t="s">
        <v>112</v>
      </c>
      <c r="C6" s="44"/>
      <c r="D6" s="44" t="s">
        <v>113</v>
      </c>
      <c r="E6" s="44"/>
      <c r="F6" s="44" t="s">
        <v>114</v>
      </c>
      <c r="G6" s="44"/>
      <c r="H6" s="44" t="s">
        <v>115</v>
      </c>
      <c r="I6" s="44"/>
      <c r="J6" s="44" t="s">
        <v>116</v>
      </c>
      <c r="K6" s="44"/>
      <c r="L6" s="44" t="s">
        <v>117</v>
      </c>
      <c r="M6" s="45"/>
      <c r="N6" s="43"/>
    </row>
    <row r="7" spans="1:14" ht="15.75" x14ac:dyDescent="0.25">
      <c r="A7" s="34" t="s">
        <v>118</v>
      </c>
      <c r="B7" s="46">
        <f>SHERIFF!I84</f>
        <v>12615459</v>
      </c>
      <c r="C7" s="38"/>
      <c r="D7" s="38">
        <f>JAIL!U44</f>
        <v>5763410</v>
      </c>
      <c r="E7" s="43"/>
      <c r="F7" s="38">
        <f>DA!I59</f>
        <v>3926369</v>
      </c>
      <c r="G7" s="38"/>
      <c r="H7" s="38">
        <f>PRB!I45</f>
        <v>3295495</v>
      </c>
      <c r="I7" s="38"/>
      <c r="J7" s="38">
        <f>+JH!H5</f>
        <v>0</v>
      </c>
      <c r="K7" s="38"/>
      <c r="L7" s="38">
        <f>GCF!J31</f>
        <v>1256050</v>
      </c>
      <c r="M7" s="34"/>
      <c r="N7" s="32">
        <f>+B7+D7+F7+H7+J7+L7</f>
        <v>26856783</v>
      </c>
    </row>
    <row r="8" spans="1:14" ht="15.75" x14ac:dyDescent="0.25">
      <c r="A8" s="34"/>
      <c r="B8" s="38"/>
      <c r="C8" s="38"/>
      <c r="D8" s="38"/>
      <c r="E8" s="43"/>
      <c r="F8" s="38"/>
      <c r="G8" s="38"/>
      <c r="H8" s="38"/>
      <c r="I8" s="38"/>
      <c r="J8" s="38"/>
      <c r="K8" s="38"/>
      <c r="L8" s="38"/>
      <c r="M8" s="34"/>
      <c r="N8" s="38"/>
    </row>
    <row r="9" spans="1:14" ht="15.75" x14ac:dyDescent="0.25">
      <c r="A9" s="34" t="s">
        <v>119</v>
      </c>
      <c r="B9" s="50">
        <f>SHERIFF!I12+SHERIFF!I20+SHERIFF!I27</f>
        <v>265219</v>
      </c>
      <c r="C9" s="38"/>
      <c r="D9" s="50">
        <v>0</v>
      </c>
      <c r="E9" s="38"/>
      <c r="F9" s="50">
        <f>DA!I14</f>
        <v>42000</v>
      </c>
      <c r="G9" s="38"/>
      <c r="H9" s="50">
        <f>PRB!I8+PRB!I10+PRB!I11</f>
        <v>93500</v>
      </c>
      <c r="I9" s="38"/>
      <c r="J9" s="50">
        <v>0</v>
      </c>
      <c r="K9" s="38"/>
      <c r="L9" s="47">
        <v>0</v>
      </c>
      <c r="M9" s="34"/>
      <c r="N9" s="38">
        <f>+B9+D9+F9+H9+J9+L9</f>
        <v>400719</v>
      </c>
    </row>
    <row r="10" spans="1:14" ht="15.75" x14ac:dyDescent="0.25">
      <c r="A10" s="34" t="s">
        <v>120</v>
      </c>
      <c r="B10" s="50">
        <f>SHERIFF!I11</f>
        <v>16082</v>
      </c>
      <c r="C10" s="38">
        <v>1</v>
      </c>
      <c r="D10" s="50">
        <f>JAIL!U3</f>
        <v>20000</v>
      </c>
      <c r="E10" s="38">
        <v>1</v>
      </c>
      <c r="F10" s="50">
        <f>DA!I9</f>
        <v>18000</v>
      </c>
      <c r="G10" s="38">
        <v>1</v>
      </c>
      <c r="H10" s="47">
        <v>0</v>
      </c>
      <c r="I10" s="38"/>
      <c r="J10" s="47">
        <v>0</v>
      </c>
      <c r="K10" s="38"/>
      <c r="L10" s="47">
        <v>0</v>
      </c>
      <c r="M10" s="34"/>
      <c r="N10" s="38">
        <f t="shared" ref="N10:N21" si="0">+B10+D10+F10+H10+J10+L10</f>
        <v>54082</v>
      </c>
    </row>
    <row r="11" spans="1:14" ht="15.75" x14ac:dyDescent="0.25">
      <c r="A11" s="34" t="s">
        <v>121</v>
      </c>
      <c r="B11" s="47"/>
      <c r="C11" s="38"/>
      <c r="D11" s="47">
        <v>0</v>
      </c>
      <c r="E11" s="38">
        <v>5</v>
      </c>
      <c r="F11" s="47">
        <v>0</v>
      </c>
      <c r="G11" s="38"/>
      <c r="H11" s="50">
        <v>0</v>
      </c>
      <c r="I11" s="38">
        <v>13</v>
      </c>
      <c r="J11" s="50">
        <v>0</v>
      </c>
      <c r="K11" s="38">
        <v>13</v>
      </c>
      <c r="L11" s="47">
        <v>0</v>
      </c>
      <c r="M11" s="34"/>
      <c r="N11" s="38">
        <f t="shared" si="0"/>
        <v>0</v>
      </c>
    </row>
    <row r="12" spans="1:14" ht="15.75" x14ac:dyDescent="0.25">
      <c r="A12" s="34" t="s">
        <v>156</v>
      </c>
      <c r="B12" s="47"/>
      <c r="C12" s="38"/>
      <c r="D12" s="47"/>
      <c r="E12" s="38"/>
      <c r="F12" s="47"/>
      <c r="G12" s="38"/>
      <c r="H12" s="50"/>
      <c r="I12" s="38"/>
      <c r="J12" s="50">
        <v>0</v>
      </c>
      <c r="K12" s="38">
        <v>16</v>
      </c>
      <c r="L12" s="47"/>
      <c r="M12" s="34"/>
      <c r="N12" s="38"/>
    </row>
    <row r="13" spans="1:14" ht="15.75" x14ac:dyDescent="0.25">
      <c r="A13" s="34" t="s">
        <v>122</v>
      </c>
      <c r="B13" s="47"/>
      <c r="C13" s="38"/>
      <c r="D13" s="47">
        <v>0</v>
      </c>
      <c r="E13" s="38"/>
      <c r="F13" s="47">
        <v>0</v>
      </c>
      <c r="G13" s="38"/>
      <c r="H13" s="47">
        <v>0</v>
      </c>
      <c r="I13" s="38"/>
      <c r="J13" s="47">
        <v>0</v>
      </c>
      <c r="K13" s="38"/>
      <c r="L13" s="47">
        <v>0</v>
      </c>
      <c r="M13" s="34"/>
      <c r="N13" s="38">
        <f t="shared" si="0"/>
        <v>0</v>
      </c>
    </row>
    <row r="14" spans="1:14" ht="15.75" x14ac:dyDescent="0.25">
      <c r="A14" s="34" t="s">
        <v>123</v>
      </c>
      <c r="B14" s="47"/>
      <c r="C14" s="38">
        <v>19</v>
      </c>
      <c r="D14" s="47">
        <v>0</v>
      </c>
      <c r="E14" s="38"/>
      <c r="F14" s="50">
        <f>DA!I4</f>
        <v>18000</v>
      </c>
      <c r="G14" s="38">
        <v>19</v>
      </c>
      <c r="H14" s="47">
        <v>0</v>
      </c>
      <c r="I14" s="38">
        <v>19</v>
      </c>
      <c r="J14" s="47">
        <v>0</v>
      </c>
      <c r="K14" s="38"/>
      <c r="L14" s="47">
        <v>0</v>
      </c>
      <c r="M14" s="34"/>
      <c r="N14" s="38">
        <f t="shared" si="0"/>
        <v>18000</v>
      </c>
    </row>
    <row r="15" spans="1:14" ht="15.75" x14ac:dyDescent="0.25">
      <c r="A15" s="34" t="s">
        <v>124</v>
      </c>
      <c r="B15" s="47"/>
      <c r="C15" s="38"/>
      <c r="D15" s="47">
        <v>0</v>
      </c>
      <c r="E15" s="38"/>
      <c r="F15" s="47">
        <v>0</v>
      </c>
      <c r="G15" s="38"/>
      <c r="H15" s="47">
        <v>0</v>
      </c>
      <c r="I15" s="38"/>
      <c r="J15" s="47">
        <v>0</v>
      </c>
      <c r="K15" s="38"/>
      <c r="L15" s="47">
        <v>0</v>
      </c>
      <c r="M15" s="34"/>
      <c r="N15" s="38">
        <f t="shared" si="0"/>
        <v>0</v>
      </c>
    </row>
    <row r="16" spans="1:14" ht="15.75" x14ac:dyDescent="0.25">
      <c r="A16" s="34" t="s">
        <v>125</v>
      </c>
      <c r="B16" s="50">
        <f>SHERIFF!I17</f>
        <v>868480</v>
      </c>
      <c r="C16" s="38">
        <v>2</v>
      </c>
      <c r="D16" s="50">
        <v>0</v>
      </c>
      <c r="E16" s="38">
        <v>6</v>
      </c>
      <c r="F16" s="50">
        <v>0</v>
      </c>
      <c r="G16" s="38">
        <v>10</v>
      </c>
      <c r="H16" s="47">
        <v>0</v>
      </c>
      <c r="I16" s="38"/>
      <c r="J16" s="50">
        <v>0</v>
      </c>
      <c r="K16" s="38">
        <v>17</v>
      </c>
      <c r="L16" s="50">
        <f>GCF!J14</f>
        <v>36700</v>
      </c>
      <c r="M16" s="34">
        <v>20</v>
      </c>
      <c r="N16" s="38">
        <f t="shared" si="0"/>
        <v>905180</v>
      </c>
    </row>
    <row r="17" spans="1:15" ht="15.75" x14ac:dyDescent="0.25">
      <c r="A17" s="34" t="s">
        <v>126</v>
      </c>
      <c r="B17" s="47"/>
      <c r="C17" s="38"/>
      <c r="D17" s="47">
        <v>0</v>
      </c>
      <c r="E17" s="38"/>
      <c r="F17" s="47">
        <v>0</v>
      </c>
      <c r="G17" s="38"/>
      <c r="H17" s="47">
        <v>0</v>
      </c>
      <c r="I17" s="38"/>
      <c r="J17" s="47">
        <v>0</v>
      </c>
      <c r="K17" s="38"/>
      <c r="L17" s="47">
        <v>0</v>
      </c>
      <c r="M17" s="34"/>
      <c r="N17" s="38">
        <f t="shared" si="0"/>
        <v>0</v>
      </c>
    </row>
    <row r="18" spans="1:15" ht="15.75" x14ac:dyDescent="0.25">
      <c r="A18" s="34" t="s">
        <v>127</v>
      </c>
      <c r="B18" s="47"/>
      <c r="C18" s="38"/>
      <c r="D18" s="47">
        <v>0</v>
      </c>
      <c r="E18" s="38"/>
      <c r="F18" s="47">
        <v>0</v>
      </c>
      <c r="G18" s="38">
        <v>11</v>
      </c>
      <c r="H18" s="47">
        <v>0</v>
      </c>
      <c r="I18" s="38"/>
      <c r="J18" s="47">
        <v>0</v>
      </c>
      <c r="K18" s="38"/>
      <c r="L18" s="47">
        <v>0</v>
      </c>
      <c r="M18" s="34"/>
      <c r="N18" s="38">
        <f t="shared" si="0"/>
        <v>0</v>
      </c>
      <c r="O18" s="43"/>
    </row>
    <row r="19" spans="1:15" ht="15.75" x14ac:dyDescent="0.25">
      <c r="A19" s="34" t="s">
        <v>128</v>
      </c>
      <c r="B19" s="47"/>
      <c r="C19" s="38"/>
      <c r="D19" s="47">
        <v>0</v>
      </c>
      <c r="E19" s="38"/>
      <c r="F19" s="47">
        <v>0</v>
      </c>
      <c r="G19" s="38"/>
      <c r="H19" s="47">
        <v>0</v>
      </c>
      <c r="I19" s="38"/>
      <c r="J19" s="47">
        <v>0</v>
      </c>
      <c r="K19" s="38"/>
      <c r="L19" s="47">
        <v>0</v>
      </c>
      <c r="M19" s="34"/>
      <c r="N19" s="38">
        <f t="shared" si="0"/>
        <v>0</v>
      </c>
      <c r="O19" s="43"/>
    </row>
    <row r="20" spans="1:15" ht="15.75" x14ac:dyDescent="0.25">
      <c r="A20" s="34" t="s">
        <v>129</v>
      </c>
      <c r="B20" s="50">
        <f>SHERIFF!I79+SHERIFF!I80+SHERIFF!I81</f>
        <v>69646</v>
      </c>
      <c r="C20" s="38">
        <v>3</v>
      </c>
      <c r="D20" s="47">
        <v>0</v>
      </c>
      <c r="E20" s="38">
        <v>7</v>
      </c>
      <c r="F20" s="47">
        <v>0</v>
      </c>
      <c r="G20" s="38"/>
      <c r="H20" s="47">
        <v>0</v>
      </c>
      <c r="I20" s="38">
        <v>14</v>
      </c>
      <c r="J20" s="47">
        <v>0</v>
      </c>
      <c r="K20" s="38"/>
      <c r="L20" s="47">
        <v>0</v>
      </c>
      <c r="M20" s="34"/>
      <c r="N20" s="38">
        <f>+B20+D20+F20+H20+J20+L20</f>
        <v>69646</v>
      </c>
      <c r="O20" s="43"/>
    </row>
    <row r="21" spans="1:15" ht="15.75" x14ac:dyDescent="0.25">
      <c r="A21" s="34" t="s">
        <v>130</v>
      </c>
      <c r="B21" s="47"/>
      <c r="C21" s="38"/>
      <c r="D21" s="47">
        <v>0</v>
      </c>
      <c r="E21" s="38"/>
      <c r="F21" s="47">
        <v>0</v>
      </c>
      <c r="G21" s="38"/>
      <c r="H21" s="47">
        <v>0</v>
      </c>
      <c r="I21" s="38"/>
      <c r="J21" s="47">
        <v>0</v>
      </c>
      <c r="K21" s="38"/>
      <c r="L21" s="47">
        <v>0</v>
      </c>
      <c r="M21" s="34"/>
      <c r="N21" s="38">
        <f t="shared" si="0"/>
        <v>0</v>
      </c>
      <c r="O21" s="43"/>
    </row>
    <row r="22" spans="1:15" ht="15.75" x14ac:dyDescent="0.25">
      <c r="A22" s="34" t="s">
        <v>131</v>
      </c>
      <c r="B22" s="50">
        <f>SHERIFF!I83</f>
        <v>4900</v>
      </c>
      <c r="C22" s="38">
        <v>9</v>
      </c>
      <c r="D22" s="33"/>
      <c r="E22" s="38">
        <v>9</v>
      </c>
      <c r="F22" s="50">
        <f>DA!I57+DA!I58</f>
        <v>48750</v>
      </c>
      <c r="G22" s="38">
        <v>9</v>
      </c>
      <c r="H22" s="50">
        <v>0</v>
      </c>
      <c r="I22" s="38">
        <v>9</v>
      </c>
      <c r="J22" s="50"/>
      <c r="K22" s="38">
        <v>9</v>
      </c>
      <c r="L22" s="50">
        <f>GCF!J29+GCF!J30</f>
        <v>478000</v>
      </c>
      <c r="M22" s="34">
        <v>9</v>
      </c>
      <c r="N22" s="38">
        <f>+B22+D22+F22+H22+J22+L22</f>
        <v>531650</v>
      </c>
      <c r="O22" s="43"/>
    </row>
    <row r="23" spans="1:15" ht="15.75" x14ac:dyDescent="0.25">
      <c r="A23" s="34" t="s">
        <v>132</v>
      </c>
      <c r="B23" s="62">
        <v>88296</v>
      </c>
      <c r="C23" s="38">
        <v>4</v>
      </c>
      <c r="D23" s="46">
        <v>53798</v>
      </c>
      <c r="E23" s="38">
        <v>8</v>
      </c>
      <c r="F23" s="46">
        <v>12741</v>
      </c>
      <c r="G23" s="38">
        <v>12</v>
      </c>
      <c r="H23" s="46">
        <v>22526</v>
      </c>
      <c r="I23" s="38">
        <v>15</v>
      </c>
      <c r="J23" s="46">
        <v>19047</v>
      </c>
      <c r="K23" s="38">
        <v>18</v>
      </c>
      <c r="L23" s="46">
        <v>0</v>
      </c>
      <c r="M23" s="34"/>
      <c r="N23" s="38">
        <f>+B23+D23+F23+H23+J23+L23</f>
        <v>196408</v>
      </c>
      <c r="O23" s="43"/>
    </row>
    <row r="24" spans="1:15" ht="15.75" x14ac:dyDescent="0.25">
      <c r="A24" s="34"/>
      <c r="B24" s="47"/>
      <c r="C24" s="38"/>
      <c r="D24" s="47"/>
      <c r="E24" s="38"/>
      <c r="F24" s="47"/>
      <c r="G24" s="38"/>
      <c r="H24" s="47"/>
      <c r="I24" s="38"/>
      <c r="J24" s="47"/>
      <c r="K24" s="38"/>
      <c r="L24" s="47"/>
      <c r="M24" s="34"/>
      <c r="N24" s="47"/>
      <c r="O24" s="43"/>
    </row>
    <row r="25" spans="1:15" ht="15.75" x14ac:dyDescent="0.25">
      <c r="A25" s="34" t="s">
        <v>133</v>
      </c>
      <c r="B25" s="47">
        <f>+B7-B9-B10-B11-B13-B14-B15-B16-B17-B18-B19-B20-B21-B22-B23</f>
        <v>11302836</v>
      </c>
      <c r="C25" s="47"/>
      <c r="D25" s="47">
        <f t="shared" ref="D25:L25" si="1">+D7-D9-D10-D11-D13-D14-D15-D16-D17-D18-D19-D20-D21-D22-D23</f>
        <v>5689612</v>
      </c>
      <c r="E25" s="47"/>
      <c r="F25" s="47">
        <f t="shared" si="1"/>
        <v>3786878</v>
      </c>
      <c r="G25" s="47"/>
      <c r="H25" s="47">
        <f t="shared" si="1"/>
        <v>3179469</v>
      </c>
      <c r="I25" s="47"/>
      <c r="J25" s="47">
        <f t="shared" si="1"/>
        <v>-19047</v>
      </c>
      <c r="K25" s="47"/>
      <c r="L25" s="47">
        <f t="shared" si="1"/>
        <v>741350</v>
      </c>
      <c r="M25" s="38"/>
      <c r="N25" s="47">
        <f>+N7-N9-N10-N11-N13-N14-N15-N16-N17-N18-N19-N20-N21-N22-N23</f>
        <v>24681098</v>
      </c>
      <c r="O25" s="48">
        <f>+N7-N25</f>
        <v>2175685</v>
      </c>
    </row>
    <row r="26" spans="1:15" ht="15.75" x14ac:dyDescent="0.25">
      <c r="A26" s="34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4"/>
      <c r="N26" s="38"/>
      <c r="O26" s="43"/>
    </row>
    <row r="27" spans="1:15" ht="15.75" x14ac:dyDescent="0.25">
      <c r="A27" s="34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4"/>
      <c r="N27" s="38"/>
      <c r="O27" s="43"/>
    </row>
    <row r="28" spans="1:15" ht="15.75" x14ac:dyDescent="0.25">
      <c r="A28" s="34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4"/>
      <c r="N28" s="38"/>
      <c r="O28" s="43"/>
    </row>
    <row r="29" spans="1:15" ht="15.75" x14ac:dyDescent="0.25">
      <c r="A29" s="34" t="s">
        <v>134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4"/>
      <c r="N29" s="38"/>
      <c r="O29" s="43"/>
    </row>
    <row r="30" spans="1:15" ht="15.75" x14ac:dyDescent="0.25">
      <c r="A30" s="34" t="s">
        <v>135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4"/>
      <c r="N30" s="34"/>
      <c r="O30" s="43"/>
    </row>
    <row r="31" spans="1:15" ht="15.75" x14ac:dyDescent="0.25">
      <c r="A31" s="34" t="s">
        <v>136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4"/>
      <c r="N31" s="34"/>
      <c r="O31" s="43"/>
    </row>
    <row r="32" spans="1:15" ht="15.75" x14ac:dyDescent="0.25">
      <c r="A32" s="43" t="s">
        <v>137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3"/>
      <c r="N32" s="43"/>
      <c r="O32" s="43"/>
    </row>
    <row r="33" spans="1:15" ht="15.75" x14ac:dyDescent="0.25">
      <c r="A33" s="43" t="s">
        <v>138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3"/>
      <c r="N33" s="43"/>
      <c r="O33" s="43"/>
    </row>
    <row r="34" spans="1:15" ht="15.75" x14ac:dyDescent="0.25">
      <c r="A34" s="43" t="s">
        <v>139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5" ht="15.75" x14ac:dyDescent="0.25">
      <c r="A35" s="43" t="s">
        <v>140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5" ht="15.75" x14ac:dyDescent="0.25">
      <c r="A36" s="43" t="s">
        <v>141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5" ht="15.75" x14ac:dyDescent="0.25">
      <c r="A37" s="43" t="s">
        <v>142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5" ht="15.75" x14ac:dyDescent="0.25">
      <c r="A38" s="43" t="s">
        <v>143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</row>
    <row r="39" spans="1:15" ht="15.75" x14ac:dyDescent="0.25">
      <c r="A39" s="43" t="s">
        <v>144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5" ht="15.75" x14ac:dyDescent="0.25">
      <c r="A40" s="43" t="s">
        <v>145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</row>
    <row r="41" spans="1:15" ht="15.75" x14ac:dyDescent="0.25">
      <c r="A41" s="43" t="s">
        <v>146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</row>
    <row r="42" spans="1:15" ht="15.75" x14ac:dyDescent="0.25">
      <c r="A42" s="43" t="s">
        <v>147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5" ht="15.75" x14ac:dyDescent="0.25">
      <c r="A43" s="43" t="s">
        <v>148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</row>
    <row r="44" spans="1:15" ht="15.75" x14ac:dyDescent="0.25">
      <c r="A44" s="43" t="s">
        <v>149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5" ht="15.75" x14ac:dyDescent="0.25">
      <c r="A45" s="43" t="s">
        <v>150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</row>
    <row r="46" spans="1:15" ht="15.75" x14ac:dyDescent="0.25">
      <c r="A46" s="43" t="s">
        <v>151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</row>
    <row r="47" spans="1:15" ht="15.75" x14ac:dyDescent="0.25">
      <c r="A47" s="43" t="s">
        <v>155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</row>
    <row r="48" spans="1:15" ht="15.75" x14ac:dyDescent="0.25">
      <c r="A48" s="49" t="s">
        <v>152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ht="15.75" x14ac:dyDescent="0.25">
      <c r="A49" s="34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ht="15.75" x14ac:dyDescent="0.25">
      <c r="A50" s="34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ht="15.75" x14ac:dyDescent="0.25">
      <c r="A51" s="34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ht="15.75" x14ac:dyDescent="0.25">
      <c r="A52" s="34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ht="15.75" x14ac:dyDescent="0.25">
      <c r="A53" s="34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ht="15.75" x14ac:dyDescent="0.25">
      <c r="A54" s="3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ht="15.75" x14ac:dyDescent="0.25">
      <c r="A55" s="34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2" ht="15.75" x14ac:dyDescent="0.25">
      <c r="A56" s="34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ht="15.75" x14ac:dyDescent="0.25">
      <c r="A57" s="34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ht="15.75" x14ac:dyDescent="0.25">
      <c r="A58" s="34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 ht="15.75" x14ac:dyDescent="0.25">
      <c r="A59" s="34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ht="15.75" x14ac:dyDescent="0.25">
      <c r="A60" s="34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ht="15.75" x14ac:dyDescent="0.25">
      <c r="A61" s="34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ht="15.75" x14ac:dyDescent="0.25">
      <c r="A62" s="34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ht="15.75" x14ac:dyDescent="0.25">
      <c r="A63" s="34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ht="15.75" x14ac:dyDescent="0.25">
      <c r="A64" s="34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 ht="15.75" x14ac:dyDescent="0.25">
      <c r="A65" s="34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ht="15.75" x14ac:dyDescent="0.25">
      <c r="A66" s="34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ht="15.75" x14ac:dyDescent="0.25">
      <c r="A67" s="34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 ht="15.75" x14ac:dyDescent="0.25">
      <c r="A68" s="34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ht="15.75" x14ac:dyDescent="0.25">
      <c r="A69" s="34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ht="15.75" x14ac:dyDescent="0.25">
      <c r="A70" s="34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</row>
  </sheetData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3"/>
  <sheetViews>
    <sheetView topLeftCell="A13" workbookViewId="0">
      <selection activeCell="Q40" sqref="Q40"/>
    </sheetView>
  </sheetViews>
  <sheetFormatPr defaultRowHeight="15" x14ac:dyDescent="0.25"/>
  <cols>
    <col min="1" max="1" width="7" bestFit="1" customWidth="1"/>
    <col min="2" max="2" width="3" bestFit="1" customWidth="1"/>
    <col min="3" max="3" width="4" bestFit="1" customWidth="1"/>
    <col min="4" max="4" width="20" bestFit="1" customWidth="1"/>
    <col min="5" max="5" width="5.42578125" bestFit="1" customWidth="1"/>
    <col min="6" max="6" width="8.85546875" bestFit="1" customWidth="1"/>
    <col min="7" max="7" width="35.42578125" bestFit="1" customWidth="1"/>
    <col min="8" max="8" width="2.28515625" bestFit="1" customWidth="1"/>
    <col min="9" max="9" width="5" bestFit="1" customWidth="1"/>
    <col min="12" max="12" width="20" bestFit="1" customWidth="1"/>
    <col min="13" max="13" width="4.85546875" bestFit="1" customWidth="1"/>
    <col min="14" max="14" width="13.28515625" style="31" bestFit="1" customWidth="1"/>
    <col min="15" max="15" width="2" bestFit="1" customWidth="1"/>
    <col min="17" max="17" width="13.28515625" bestFit="1" customWidth="1"/>
  </cols>
  <sheetData>
    <row r="1" spans="1:17" x14ac:dyDescent="0.25">
      <c r="A1" s="53" t="s">
        <v>1</v>
      </c>
      <c r="B1" s="53" t="s">
        <v>169</v>
      </c>
      <c r="C1" s="53" t="s">
        <v>6</v>
      </c>
      <c r="D1" s="53" t="s">
        <v>51</v>
      </c>
      <c r="E1" s="53" t="s">
        <v>6</v>
      </c>
      <c r="F1" s="53" t="s">
        <v>170</v>
      </c>
      <c r="G1" s="53" t="s">
        <v>6</v>
      </c>
      <c r="H1" s="53" t="s">
        <v>6</v>
      </c>
      <c r="I1" s="53" t="s">
        <v>6</v>
      </c>
      <c r="J1" s="53" t="s">
        <v>6</v>
      </c>
      <c r="K1" s="53" t="s">
        <v>6</v>
      </c>
      <c r="L1" s="53"/>
      <c r="M1" s="53"/>
      <c r="N1" s="53"/>
      <c r="O1" s="53"/>
    </row>
    <row r="2" spans="1:17" x14ac:dyDescent="0.25">
      <c r="A2" s="61" t="s">
        <v>170</v>
      </c>
      <c r="B2" s="61" t="s">
        <v>171</v>
      </c>
      <c r="C2" s="61" t="s">
        <v>172</v>
      </c>
      <c r="D2" s="60">
        <v>45104.454386574071</v>
      </c>
      <c r="E2" s="61" t="s">
        <v>101</v>
      </c>
      <c r="F2" s="61" t="s">
        <v>173</v>
      </c>
      <c r="G2" s="61" t="s">
        <v>174</v>
      </c>
      <c r="H2" s="61" t="s">
        <v>163</v>
      </c>
      <c r="I2" s="61" t="s">
        <v>51</v>
      </c>
      <c r="J2" s="61" t="s">
        <v>6</v>
      </c>
      <c r="K2" s="61" t="s">
        <v>6</v>
      </c>
      <c r="L2" s="60">
        <v>45104.452523148146</v>
      </c>
      <c r="M2" s="61" t="s">
        <v>100</v>
      </c>
      <c r="N2" s="61">
        <v>317893.90999999997</v>
      </c>
      <c r="O2" s="53" t="s">
        <v>154</v>
      </c>
    </row>
    <row r="3" spans="1:17" x14ac:dyDescent="0.25">
      <c r="A3" s="61" t="s">
        <v>170</v>
      </c>
      <c r="B3" s="61" t="s">
        <v>171</v>
      </c>
      <c r="C3" s="61" t="s">
        <v>172</v>
      </c>
      <c r="D3" s="60">
        <v>45072.393263888887</v>
      </c>
      <c r="E3" s="61" t="s">
        <v>101</v>
      </c>
      <c r="F3" s="61" t="s">
        <v>175</v>
      </c>
      <c r="G3" s="61" t="s">
        <v>176</v>
      </c>
      <c r="H3" s="61" t="s">
        <v>163</v>
      </c>
      <c r="I3" s="61" t="s">
        <v>51</v>
      </c>
      <c r="J3" s="61" t="s">
        <v>6</v>
      </c>
      <c r="K3" s="61" t="s">
        <v>6</v>
      </c>
      <c r="L3" s="60">
        <v>45072.391481481478</v>
      </c>
      <c r="M3" s="61" t="s">
        <v>100</v>
      </c>
      <c r="N3" s="61">
        <v>372622.98</v>
      </c>
      <c r="O3" s="53" t="s">
        <v>154</v>
      </c>
    </row>
    <row r="4" spans="1:17" x14ac:dyDescent="0.25">
      <c r="A4" s="53" t="s">
        <v>170</v>
      </c>
      <c r="B4" s="53" t="s">
        <v>171</v>
      </c>
      <c r="C4" s="53" t="s">
        <v>172</v>
      </c>
      <c r="D4" s="54">
        <v>45054.570057870369</v>
      </c>
      <c r="E4" s="53" t="s">
        <v>177</v>
      </c>
      <c r="F4" s="53" t="s">
        <v>178</v>
      </c>
      <c r="G4" s="53" t="s">
        <v>179</v>
      </c>
      <c r="H4" s="53" t="s">
        <v>163</v>
      </c>
      <c r="I4" s="53" t="s">
        <v>51</v>
      </c>
      <c r="J4" s="53" t="s">
        <v>6</v>
      </c>
      <c r="K4" s="53" t="s">
        <v>6</v>
      </c>
      <c r="L4" s="54">
        <v>45054.56486111111</v>
      </c>
      <c r="M4" s="53" t="s">
        <v>100</v>
      </c>
      <c r="N4" s="53">
        <v>15838.18</v>
      </c>
      <c r="O4" s="53" t="s">
        <v>154</v>
      </c>
    </row>
    <row r="5" spans="1:17" x14ac:dyDescent="0.25">
      <c r="A5" s="53" t="s">
        <v>170</v>
      </c>
      <c r="B5" s="53" t="s">
        <v>171</v>
      </c>
      <c r="C5" s="53" t="s">
        <v>172</v>
      </c>
      <c r="D5" s="54">
        <v>45054.570057870369</v>
      </c>
      <c r="E5" s="53" t="s">
        <v>177</v>
      </c>
      <c r="F5" s="53" t="s">
        <v>178</v>
      </c>
      <c r="G5" s="53" t="s">
        <v>180</v>
      </c>
      <c r="H5" s="53" t="s">
        <v>163</v>
      </c>
      <c r="I5" s="53" t="s">
        <v>51</v>
      </c>
      <c r="J5" s="53" t="s">
        <v>6</v>
      </c>
      <c r="K5" s="53" t="s">
        <v>6</v>
      </c>
      <c r="L5" s="54">
        <v>45054.56486111111</v>
      </c>
      <c r="M5" s="53" t="s">
        <v>100</v>
      </c>
      <c r="N5" s="53">
        <v>29673.98</v>
      </c>
      <c r="O5" s="53" t="s">
        <v>154</v>
      </c>
    </row>
    <row r="6" spans="1:17" x14ac:dyDescent="0.25">
      <c r="A6" s="53" t="s">
        <v>170</v>
      </c>
      <c r="B6" s="53" t="s">
        <v>171</v>
      </c>
      <c r="C6" s="53" t="s">
        <v>172</v>
      </c>
      <c r="D6" s="54">
        <v>45054.5700462963</v>
      </c>
      <c r="E6" s="53" t="s">
        <v>177</v>
      </c>
      <c r="F6" s="53" t="s">
        <v>178</v>
      </c>
      <c r="G6" s="53" t="s">
        <v>181</v>
      </c>
      <c r="H6" s="53" t="s">
        <v>163</v>
      </c>
      <c r="I6" s="53" t="s">
        <v>51</v>
      </c>
      <c r="J6" s="53" t="s">
        <v>6</v>
      </c>
      <c r="K6" s="53" t="s">
        <v>6</v>
      </c>
      <c r="L6" s="54">
        <v>45054.56486111111</v>
      </c>
      <c r="M6" s="53" t="s">
        <v>100</v>
      </c>
      <c r="N6" s="53">
        <v>3674.97</v>
      </c>
      <c r="O6" s="53" t="s">
        <v>154</v>
      </c>
    </row>
    <row r="7" spans="1:17" x14ac:dyDescent="0.25">
      <c r="A7" s="53" t="s">
        <v>170</v>
      </c>
      <c r="B7" s="53" t="s">
        <v>171</v>
      </c>
      <c r="C7" s="53" t="s">
        <v>172</v>
      </c>
      <c r="D7" s="54">
        <v>45054.5700462963</v>
      </c>
      <c r="E7" s="53" t="s">
        <v>177</v>
      </c>
      <c r="F7" s="53" t="s">
        <v>178</v>
      </c>
      <c r="G7" s="53" t="s">
        <v>182</v>
      </c>
      <c r="H7" s="53" t="s">
        <v>163</v>
      </c>
      <c r="I7" s="53" t="s">
        <v>51</v>
      </c>
      <c r="J7" s="53" t="s">
        <v>6</v>
      </c>
      <c r="K7" s="53" t="s">
        <v>6</v>
      </c>
      <c r="L7" s="54">
        <v>45054.56486111111</v>
      </c>
      <c r="M7" s="53" t="s">
        <v>100</v>
      </c>
      <c r="N7" s="53">
        <v>23211.51</v>
      </c>
      <c r="O7" s="53" t="s">
        <v>154</v>
      </c>
    </row>
    <row r="8" spans="1:17" x14ac:dyDescent="0.25">
      <c r="A8" s="61" t="s">
        <v>170</v>
      </c>
      <c r="B8" s="61" t="s">
        <v>171</v>
      </c>
      <c r="C8" s="61" t="s">
        <v>172</v>
      </c>
      <c r="D8" s="60">
        <v>45043.429594907408</v>
      </c>
      <c r="E8" s="61" t="s">
        <v>101</v>
      </c>
      <c r="F8" s="61" t="s">
        <v>183</v>
      </c>
      <c r="G8" s="61" t="s">
        <v>184</v>
      </c>
      <c r="H8" s="61" t="s">
        <v>163</v>
      </c>
      <c r="I8" s="61" t="s">
        <v>51</v>
      </c>
      <c r="J8" s="61" t="s">
        <v>6</v>
      </c>
      <c r="K8" s="61" t="s">
        <v>6</v>
      </c>
      <c r="L8" s="60">
        <v>45043.427175925928</v>
      </c>
      <c r="M8" s="61" t="s">
        <v>100</v>
      </c>
      <c r="N8" s="61">
        <v>292957.95</v>
      </c>
      <c r="O8" s="53" t="s">
        <v>154</v>
      </c>
    </row>
    <row r="9" spans="1:17" x14ac:dyDescent="0.25">
      <c r="A9" s="61" t="s">
        <v>170</v>
      </c>
      <c r="B9" s="61" t="s">
        <v>171</v>
      </c>
      <c r="C9" s="61" t="s">
        <v>172</v>
      </c>
      <c r="D9" s="60">
        <v>45012.446481481478</v>
      </c>
      <c r="E9" s="61" t="s">
        <v>101</v>
      </c>
      <c r="F9" s="61" t="s">
        <v>185</v>
      </c>
      <c r="G9" s="61" t="s">
        <v>186</v>
      </c>
      <c r="H9" s="61" t="s">
        <v>163</v>
      </c>
      <c r="I9" s="61" t="s">
        <v>51</v>
      </c>
      <c r="J9" s="61" t="s">
        <v>6</v>
      </c>
      <c r="K9" s="61" t="s">
        <v>6</v>
      </c>
      <c r="L9" s="60">
        <v>45012.444699074076</v>
      </c>
      <c r="M9" s="61" t="s">
        <v>100</v>
      </c>
      <c r="N9" s="61">
        <v>322284.74</v>
      </c>
      <c r="O9" s="53" t="s">
        <v>154</v>
      </c>
    </row>
    <row r="10" spans="1:17" x14ac:dyDescent="0.25">
      <c r="A10" s="61" t="s">
        <v>170</v>
      </c>
      <c r="B10" s="61" t="s">
        <v>171</v>
      </c>
      <c r="C10" s="61" t="s">
        <v>172</v>
      </c>
      <c r="D10" s="60">
        <v>44984.471898148149</v>
      </c>
      <c r="E10" s="61" t="s">
        <v>101</v>
      </c>
      <c r="F10" s="61" t="s">
        <v>187</v>
      </c>
      <c r="G10" s="61" t="s">
        <v>188</v>
      </c>
      <c r="H10" s="61" t="s">
        <v>163</v>
      </c>
      <c r="I10" s="61" t="s">
        <v>51</v>
      </c>
      <c r="J10" s="61" t="s">
        <v>6</v>
      </c>
      <c r="K10" s="61" t="s">
        <v>6</v>
      </c>
      <c r="L10" s="60">
        <v>44984.470347222225</v>
      </c>
      <c r="M10" s="61" t="s">
        <v>100</v>
      </c>
      <c r="N10" s="61">
        <v>469851.27</v>
      </c>
      <c r="O10" s="53" t="s">
        <v>154</v>
      </c>
    </row>
    <row r="11" spans="1:17" x14ac:dyDescent="0.25">
      <c r="A11" s="61" t="s">
        <v>170</v>
      </c>
      <c r="B11" s="61" t="s">
        <v>171</v>
      </c>
      <c r="C11" s="61" t="s">
        <v>172</v>
      </c>
      <c r="D11" s="60">
        <v>44953.456030092595</v>
      </c>
      <c r="E11" s="61" t="s">
        <v>101</v>
      </c>
      <c r="F11" s="61" t="s">
        <v>189</v>
      </c>
      <c r="G11" s="61" t="s">
        <v>190</v>
      </c>
      <c r="H11" s="61" t="s">
        <v>163</v>
      </c>
      <c r="I11" s="61" t="s">
        <v>51</v>
      </c>
      <c r="J11" s="61" t="s">
        <v>6</v>
      </c>
      <c r="K11" s="61" t="s">
        <v>6</v>
      </c>
      <c r="L11" s="60">
        <v>44953.453958333332</v>
      </c>
      <c r="M11" s="61" t="s">
        <v>100</v>
      </c>
      <c r="N11" s="61">
        <v>356255.05</v>
      </c>
      <c r="O11" s="53" t="s">
        <v>154</v>
      </c>
    </row>
    <row r="12" spans="1:17" x14ac:dyDescent="0.25">
      <c r="A12" s="61" t="s">
        <v>170</v>
      </c>
      <c r="B12" s="61" t="s">
        <v>171</v>
      </c>
      <c r="C12" s="61" t="s">
        <v>172</v>
      </c>
      <c r="D12" s="60">
        <v>44922.425254629627</v>
      </c>
      <c r="E12" s="61" t="s">
        <v>101</v>
      </c>
      <c r="F12" s="61" t="s">
        <v>191</v>
      </c>
      <c r="G12" s="61" t="s">
        <v>192</v>
      </c>
      <c r="H12" s="61" t="s">
        <v>163</v>
      </c>
      <c r="I12" s="61" t="s">
        <v>51</v>
      </c>
      <c r="J12" s="61" t="s">
        <v>6</v>
      </c>
      <c r="K12" s="61" t="s">
        <v>6</v>
      </c>
      <c r="L12" s="60">
        <v>44922.422731481478</v>
      </c>
      <c r="M12" s="61" t="s">
        <v>100</v>
      </c>
      <c r="N12" s="61">
        <v>368883.93</v>
      </c>
      <c r="O12" s="53" t="s">
        <v>154</v>
      </c>
      <c r="Q12" s="31">
        <f>N2+N3+N8+N9+N10+N11+N12+N13+N14+N15+N16+N21</f>
        <v>4466234.74</v>
      </c>
    </row>
    <row r="13" spans="1:17" x14ac:dyDescent="0.25">
      <c r="A13" s="61" t="s">
        <v>170</v>
      </c>
      <c r="B13" s="61" t="s">
        <v>171</v>
      </c>
      <c r="C13" s="61" t="s">
        <v>172</v>
      </c>
      <c r="D13" s="60">
        <v>44888.474212962959</v>
      </c>
      <c r="E13" s="61" t="s">
        <v>101</v>
      </c>
      <c r="F13" s="61" t="s">
        <v>193</v>
      </c>
      <c r="G13" s="61" t="s">
        <v>194</v>
      </c>
      <c r="H13" s="61" t="s">
        <v>163</v>
      </c>
      <c r="I13" s="61" t="s">
        <v>51</v>
      </c>
      <c r="J13" s="61" t="s">
        <v>6</v>
      </c>
      <c r="K13" s="61" t="s">
        <v>6</v>
      </c>
      <c r="L13" s="60">
        <v>44888.473969907405</v>
      </c>
      <c r="M13" s="61" t="s">
        <v>100</v>
      </c>
      <c r="N13" s="61">
        <v>436101.64</v>
      </c>
      <c r="O13" s="53" t="s">
        <v>154</v>
      </c>
    </row>
    <row r="14" spans="1:17" x14ac:dyDescent="0.25">
      <c r="A14" s="61" t="s">
        <v>170</v>
      </c>
      <c r="B14" s="61" t="s">
        <v>171</v>
      </c>
      <c r="C14" s="61" t="s">
        <v>172</v>
      </c>
      <c r="D14" s="60">
        <v>44861.424155092594</v>
      </c>
      <c r="E14" s="61" t="s">
        <v>101</v>
      </c>
      <c r="F14" s="61" t="s">
        <v>195</v>
      </c>
      <c r="G14" s="61" t="s">
        <v>196</v>
      </c>
      <c r="H14" s="61" t="s">
        <v>163</v>
      </c>
      <c r="I14" s="61" t="s">
        <v>51</v>
      </c>
      <c r="J14" s="61" t="s">
        <v>6</v>
      </c>
      <c r="K14" s="61" t="s">
        <v>6</v>
      </c>
      <c r="L14" s="60">
        <v>44861.420671296299</v>
      </c>
      <c r="M14" s="61" t="s">
        <v>100</v>
      </c>
      <c r="N14" s="61">
        <v>362399.49</v>
      </c>
      <c r="O14" s="53" t="s">
        <v>154</v>
      </c>
    </row>
    <row r="15" spans="1:17" x14ac:dyDescent="0.25">
      <c r="A15" s="61" t="s">
        <v>170</v>
      </c>
      <c r="B15" s="61" t="s">
        <v>171</v>
      </c>
      <c r="C15" s="61" t="s">
        <v>172</v>
      </c>
      <c r="D15" s="60">
        <v>44838.617673611108</v>
      </c>
      <c r="E15" s="61" t="s">
        <v>101</v>
      </c>
      <c r="F15" s="61" t="s">
        <v>197</v>
      </c>
      <c r="G15" s="61" t="s">
        <v>164</v>
      </c>
      <c r="H15" s="61" t="s">
        <v>163</v>
      </c>
      <c r="I15" s="61" t="s">
        <v>51</v>
      </c>
      <c r="J15" s="61" t="s">
        <v>6</v>
      </c>
      <c r="K15" s="61" t="s">
        <v>6</v>
      </c>
      <c r="L15" s="60">
        <v>44838.615949074076</v>
      </c>
      <c r="M15" s="61" t="s">
        <v>100</v>
      </c>
      <c r="N15" s="61">
        <v>449589.38</v>
      </c>
      <c r="O15" s="53" t="s">
        <v>154</v>
      </c>
    </row>
    <row r="16" spans="1:17" x14ac:dyDescent="0.25">
      <c r="A16" s="61" t="s">
        <v>170</v>
      </c>
      <c r="B16" s="61" t="s">
        <v>171</v>
      </c>
      <c r="C16" s="61" t="s">
        <v>172</v>
      </c>
      <c r="D16" s="60">
        <v>44834.353819444441</v>
      </c>
      <c r="E16" s="61" t="s">
        <v>101</v>
      </c>
      <c r="F16" s="61" t="s">
        <v>198</v>
      </c>
      <c r="G16" s="61" t="s">
        <v>199</v>
      </c>
      <c r="H16" s="61" t="s">
        <v>163</v>
      </c>
      <c r="I16" s="61" t="s">
        <v>51</v>
      </c>
      <c r="J16" s="61" t="s">
        <v>6</v>
      </c>
      <c r="K16" s="61" t="s">
        <v>6</v>
      </c>
      <c r="L16" s="60">
        <v>44834.351469907408</v>
      </c>
      <c r="M16" s="61" t="s">
        <v>100</v>
      </c>
      <c r="N16" s="61">
        <v>348356.43</v>
      </c>
      <c r="O16" s="53" t="s">
        <v>154</v>
      </c>
    </row>
    <row r="17" spans="1:15" x14ac:dyDescent="0.25">
      <c r="A17" s="53" t="s">
        <v>170</v>
      </c>
      <c r="B17" s="53" t="s">
        <v>171</v>
      </c>
      <c r="C17" s="53" t="s">
        <v>172</v>
      </c>
      <c r="D17" s="54">
        <v>44826.563935185186</v>
      </c>
      <c r="E17" s="53" t="s">
        <v>200</v>
      </c>
      <c r="F17" s="53" t="s">
        <v>201</v>
      </c>
      <c r="G17" s="53" t="s">
        <v>202</v>
      </c>
      <c r="H17" s="53" t="s">
        <v>163</v>
      </c>
      <c r="I17" s="53" t="s">
        <v>51</v>
      </c>
      <c r="J17" s="53" t="s">
        <v>6</v>
      </c>
      <c r="K17" s="53" t="s">
        <v>6</v>
      </c>
      <c r="L17" s="54">
        <v>44743.999988425923</v>
      </c>
      <c r="M17" s="53" t="s">
        <v>203</v>
      </c>
      <c r="N17" s="53">
        <v>3900000</v>
      </c>
      <c r="O17" s="53" t="s">
        <v>154</v>
      </c>
    </row>
    <row r="18" spans="1:15" x14ac:dyDescent="0.25">
      <c r="A18" s="53" t="s">
        <v>170</v>
      </c>
      <c r="B18" s="53" t="s">
        <v>171</v>
      </c>
      <c r="C18" s="53" t="s">
        <v>172</v>
      </c>
      <c r="D18" s="54">
        <v>44826.410104166665</v>
      </c>
      <c r="E18" s="53" t="s">
        <v>200</v>
      </c>
      <c r="F18" s="53" t="s">
        <v>204</v>
      </c>
      <c r="G18" s="53" t="s">
        <v>205</v>
      </c>
      <c r="H18" s="53" t="s">
        <v>163</v>
      </c>
      <c r="I18" s="53" t="s">
        <v>51</v>
      </c>
      <c r="J18" s="53" t="s">
        <v>6</v>
      </c>
      <c r="K18" s="53" t="s">
        <v>6</v>
      </c>
      <c r="L18" s="54">
        <v>44743.999988425923</v>
      </c>
      <c r="M18" s="53" t="s">
        <v>203</v>
      </c>
      <c r="N18" s="53">
        <v>-3900000</v>
      </c>
      <c r="O18" s="53" t="s">
        <v>206</v>
      </c>
    </row>
    <row r="19" spans="1:15" x14ac:dyDescent="0.25">
      <c r="A19" s="53" t="s">
        <v>170</v>
      </c>
      <c r="B19" s="53" t="s">
        <v>171</v>
      </c>
      <c r="C19" s="53" t="s">
        <v>172</v>
      </c>
      <c r="D19" s="54">
        <v>44826.392106481479</v>
      </c>
      <c r="E19" s="53" t="s">
        <v>200</v>
      </c>
      <c r="F19" s="53" t="s">
        <v>207</v>
      </c>
      <c r="G19" s="53" t="s">
        <v>205</v>
      </c>
      <c r="H19" s="53" t="s">
        <v>163</v>
      </c>
      <c r="I19" s="53" t="s">
        <v>51</v>
      </c>
      <c r="J19" s="53" t="s">
        <v>6</v>
      </c>
      <c r="K19" s="53" t="s">
        <v>6</v>
      </c>
      <c r="L19" s="54">
        <v>44743.999988425923</v>
      </c>
      <c r="M19" s="53" t="s">
        <v>203</v>
      </c>
      <c r="N19" s="53">
        <v>-3900000</v>
      </c>
      <c r="O19" s="53" t="s">
        <v>206</v>
      </c>
    </row>
    <row r="20" spans="1:15" x14ac:dyDescent="0.25">
      <c r="A20" s="53" t="s">
        <v>170</v>
      </c>
      <c r="B20" s="53" t="s">
        <v>171</v>
      </c>
      <c r="C20" s="53" t="s">
        <v>172</v>
      </c>
      <c r="D20" s="54">
        <v>44826.386273148149</v>
      </c>
      <c r="E20" s="53" t="s">
        <v>200</v>
      </c>
      <c r="F20" s="53" t="s">
        <v>208</v>
      </c>
      <c r="G20" s="53" t="s">
        <v>205</v>
      </c>
      <c r="H20" s="53" t="s">
        <v>163</v>
      </c>
      <c r="I20" s="53" t="s">
        <v>51</v>
      </c>
      <c r="J20" s="53" t="s">
        <v>6</v>
      </c>
      <c r="K20" s="53" t="s">
        <v>6</v>
      </c>
      <c r="L20" s="54">
        <v>44743.999988425923</v>
      </c>
      <c r="M20" s="53" t="s">
        <v>203</v>
      </c>
      <c r="N20" s="53">
        <v>3900000</v>
      </c>
      <c r="O20" s="53" t="s">
        <v>154</v>
      </c>
    </row>
    <row r="21" spans="1:15" x14ac:dyDescent="0.25">
      <c r="A21" s="61" t="s">
        <v>170</v>
      </c>
      <c r="B21" s="61" t="s">
        <v>171</v>
      </c>
      <c r="C21" s="61" t="s">
        <v>172</v>
      </c>
      <c r="D21" s="60">
        <v>44799.413634259261</v>
      </c>
      <c r="E21" s="61" t="s">
        <v>101</v>
      </c>
      <c r="F21" s="61" t="s">
        <v>209</v>
      </c>
      <c r="G21" s="61" t="s">
        <v>210</v>
      </c>
      <c r="H21" s="61" t="s">
        <v>163</v>
      </c>
      <c r="I21" s="61" t="s">
        <v>51</v>
      </c>
      <c r="J21" s="61" t="s">
        <v>6</v>
      </c>
      <c r="K21" s="61" t="s">
        <v>6</v>
      </c>
      <c r="L21" s="60">
        <v>44799.411168981482</v>
      </c>
      <c r="M21" s="61" t="s">
        <v>100</v>
      </c>
      <c r="N21" s="61">
        <v>369037.97</v>
      </c>
      <c r="O21" s="53" t="s">
        <v>154</v>
      </c>
    </row>
    <row r="22" spans="1:15" x14ac:dyDescent="0.25">
      <c r="A22" s="53" t="s">
        <v>170</v>
      </c>
      <c r="B22" s="53" t="s">
        <v>171</v>
      </c>
      <c r="C22" s="53" t="s">
        <v>172</v>
      </c>
      <c r="D22" s="54">
        <v>44743.615300925929</v>
      </c>
      <c r="E22" s="53" t="s">
        <v>200</v>
      </c>
      <c r="F22" s="53" t="s">
        <v>211</v>
      </c>
      <c r="G22" s="53" t="s">
        <v>205</v>
      </c>
      <c r="H22" s="53" t="s">
        <v>163</v>
      </c>
      <c r="I22" s="53" t="s">
        <v>51</v>
      </c>
      <c r="J22" s="53" t="s">
        <v>6</v>
      </c>
      <c r="K22" s="53" t="s">
        <v>6</v>
      </c>
      <c r="L22" s="54">
        <v>44743.615046296298</v>
      </c>
      <c r="M22" s="53" t="s">
        <v>203</v>
      </c>
      <c r="N22" s="53">
        <v>3900000</v>
      </c>
      <c r="O22" s="53" t="s">
        <v>154</v>
      </c>
    </row>
    <row r="29" spans="1:15" x14ac:dyDescent="0.25">
      <c r="A29" t="s">
        <v>1</v>
      </c>
      <c r="B29">
        <v>24</v>
      </c>
      <c r="D29">
        <v>1001</v>
      </c>
      <c r="F29">
        <v>540760</v>
      </c>
      <c r="N29"/>
    </row>
    <row r="30" spans="1:15" x14ac:dyDescent="0.25">
      <c r="A30">
        <v>540760</v>
      </c>
      <c r="B30">
        <v>0</v>
      </c>
      <c r="C30">
        <v>100</v>
      </c>
      <c r="D30" s="77">
        <v>45587.398657407408</v>
      </c>
      <c r="E30" t="s">
        <v>477</v>
      </c>
      <c r="F30" t="s">
        <v>478</v>
      </c>
      <c r="G30" t="s">
        <v>479</v>
      </c>
      <c r="H30" t="s">
        <v>163</v>
      </c>
      <c r="I30">
        <v>1001</v>
      </c>
      <c r="L30" s="77">
        <v>45473.999988425923</v>
      </c>
      <c r="M30" t="s">
        <v>100</v>
      </c>
      <c r="N30">
        <v>-418611.11</v>
      </c>
      <c r="O30" t="s">
        <v>206</v>
      </c>
    </row>
    <row r="31" spans="1:15" x14ac:dyDescent="0.25">
      <c r="A31" s="76">
        <v>540760</v>
      </c>
      <c r="B31" s="76">
        <v>0</v>
      </c>
      <c r="C31" s="76">
        <v>100</v>
      </c>
      <c r="D31" s="78">
        <v>45468.409930555557</v>
      </c>
      <c r="E31" s="76" t="s">
        <v>101</v>
      </c>
      <c r="F31" s="76" t="s">
        <v>480</v>
      </c>
      <c r="G31" s="76" t="s">
        <v>481</v>
      </c>
      <c r="H31" s="76" t="s">
        <v>163</v>
      </c>
      <c r="I31" s="76">
        <v>1001</v>
      </c>
      <c r="J31" s="76"/>
      <c r="K31" s="76"/>
      <c r="L31" s="78">
        <v>45468.405381944445</v>
      </c>
      <c r="M31" s="76" t="s">
        <v>100</v>
      </c>
      <c r="N31" s="76">
        <v>318900.75</v>
      </c>
      <c r="O31" t="s">
        <v>154</v>
      </c>
    </row>
    <row r="32" spans="1:15" x14ac:dyDescent="0.25">
      <c r="A32" s="76">
        <v>540760</v>
      </c>
      <c r="B32" s="76">
        <v>0</v>
      </c>
      <c r="C32" s="76">
        <v>100</v>
      </c>
      <c r="D32" s="78">
        <v>45436.709062499998</v>
      </c>
      <c r="E32" s="76" t="s">
        <v>101</v>
      </c>
      <c r="F32" s="76" t="s">
        <v>482</v>
      </c>
      <c r="G32" s="76" t="s">
        <v>483</v>
      </c>
      <c r="H32" s="76" t="s">
        <v>163</v>
      </c>
      <c r="I32" s="76">
        <v>1001</v>
      </c>
      <c r="J32" s="76"/>
      <c r="K32" s="76"/>
      <c r="L32" s="78">
        <v>45436.703356481485</v>
      </c>
      <c r="M32" s="76" t="s">
        <v>100</v>
      </c>
      <c r="N32" s="76">
        <v>-385009.99</v>
      </c>
      <c r="O32" t="s">
        <v>206</v>
      </c>
    </row>
    <row r="33" spans="1:17" x14ac:dyDescent="0.25">
      <c r="A33" s="76">
        <v>540760</v>
      </c>
      <c r="B33" s="76">
        <v>0</v>
      </c>
      <c r="C33" s="76">
        <v>100</v>
      </c>
      <c r="D33" s="78">
        <v>45436.703298611108</v>
      </c>
      <c r="E33" s="76" t="s">
        <v>101</v>
      </c>
      <c r="F33" s="76" t="s">
        <v>484</v>
      </c>
      <c r="G33" s="76" t="s">
        <v>485</v>
      </c>
      <c r="H33" s="76" t="s">
        <v>163</v>
      </c>
      <c r="I33" s="76">
        <v>1001</v>
      </c>
      <c r="J33" s="76"/>
      <c r="K33" s="76"/>
      <c r="L33" s="78">
        <v>45436.701203703706</v>
      </c>
      <c r="M33" s="76" t="s">
        <v>100</v>
      </c>
      <c r="N33" s="76">
        <v>-385009.99</v>
      </c>
      <c r="O33" t="s">
        <v>206</v>
      </c>
    </row>
    <row r="34" spans="1:17" x14ac:dyDescent="0.25">
      <c r="A34" s="76">
        <v>540760</v>
      </c>
      <c r="B34" s="76">
        <v>0</v>
      </c>
      <c r="C34" s="76">
        <v>100</v>
      </c>
      <c r="D34" s="78">
        <v>45436.422893518517</v>
      </c>
      <c r="E34" s="76" t="s">
        <v>101</v>
      </c>
      <c r="F34" s="76" t="s">
        <v>486</v>
      </c>
      <c r="G34" s="76" t="s">
        <v>487</v>
      </c>
      <c r="H34" s="76" t="s">
        <v>163</v>
      </c>
      <c r="I34" s="76">
        <v>1001</v>
      </c>
      <c r="J34" s="76"/>
      <c r="K34" s="76"/>
      <c r="L34" s="78">
        <v>45436.41710648148</v>
      </c>
      <c r="M34" s="76" t="s">
        <v>100</v>
      </c>
      <c r="N34" s="76">
        <v>385009.99</v>
      </c>
      <c r="O34" t="s">
        <v>154</v>
      </c>
    </row>
    <row r="35" spans="1:17" x14ac:dyDescent="0.25">
      <c r="A35" s="76">
        <v>540760</v>
      </c>
      <c r="B35" s="76">
        <v>0</v>
      </c>
      <c r="C35" s="76">
        <v>100</v>
      </c>
      <c r="D35" s="78">
        <v>45436.416956018518</v>
      </c>
      <c r="E35" s="76" t="s">
        <v>101</v>
      </c>
      <c r="F35" s="76" t="s">
        <v>488</v>
      </c>
      <c r="G35" s="76" t="s">
        <v>489</v>
      </c>
      <c r="H35" s="76" t="s">
        <v>163</v>
      </c>
      <c r="I35" s="76">
        <v>1001</v>
      </c>
      <c r="J35" s="76"/>
      <c r="K35" s="76"/>
      <c r="L35" s="78">
        <v>45436.415648148148</v>
      </c>
      <c r="M35" s="76" t="s">
        <v>100</v>
      </c>
      <c r="N35" s="76">
        <v>385009.99</v>
      </c>
      <c r="O35" t="s">
        <v>154</v>
      </c>
    </row>
    <row r="36" spans="1:17" x14ac:dyDescent="0.25">
      <c r="A36" s="76">
        <v>540760</v>
      </c>
      <c r="B36" s="76">
        <v>0</v>
      </c>
      <c r="C36" s="76">
        <v>100</v>
      </c>
      <c r="D36" s="78">
        <v>45436.409432870372</v>
      </c>
      <c r="E36" s="76" t="s">
        <v>101</v>
      </c>
      <c r="F36" s="76" t="s">
        <v>490</v>
      </c>
      <c r="G36" s="76" t="s">
        <v>487</v>
      </c>
      <c r="H36" s="76" t="s">
        <v>163</v>
      </c>
      <c r="I36" s="76">
        <v>1001</v>
      </c>
      <c r="J36" s="76"/>
      <c r="K36" s="76"/>
      <c r="L36" s="78">
        <v>45436.406956018516</v>
      </c>
      <c r="M36" s="76" t="s">
        <v>100</v>
      </c>
      <c r="N36" s="76">
        <v>385009.99</v>
      </c>
      <c r="O36" t="s">
        <v>154</v>
      </c>
    </row>
    <row r="37" spans="1:17" x14ac:dyDescent="0.25">
      <c r="A37" s="76">
        <v>540760</v>
      </c>
      <c r="B37" s="76">
        <v>0</v>
      </c>
      <c r="C37" s="76">
        <v>100</v>
      </c>
      <c r="D37" s="78">
        <v>45436.406111111108</v>
      </c>
      <c r="E37" s="76" t="s">
        <v>101</v>
      </c>
      <c r="F37" s="76" t="s">
        <v>491</v>
      </c>
      <c r="G37" s="76" t="s">
        <v>492</v>
      </c>
      <c r="H37" s="76" t="s">
        <v>163</v>
      </c>
      <c r="I37" s="76">
        <v>1001</v>
      </c>
      <c r="J37" s="76"/>
      <c r="K37" s="76"/>
      <c r="L37" s="78">
        <v>45436.404803240737</v>
      </c>
      <c r="M37" s="76" t="s">
        <v>100</v>
      </c>
      <c r="N37" s="76">
        <v>-398090.75</v>
      </c>
      <c r="O37" t="s">
        <v>206</v>
      </c>
    </row>
    <row r="38" spans="1:17" x14ac:dyDescent="0.25">
      <c r="A38" s="76">
        <v>540760</v>
      </c>
      <c r="B38" s="76">
        <v>0</v>
      </c>
      <c r="C38" s="76">
        <v>100</v>
      </c>
      <c r="D38" s="78">
        <v>45436.395439814813</v>
      </c>
      <c r="E38" s="76" t="s">
        <v>101</v>
      </c>
      <c r="F38" s="76" t="s">
        <v>493</v>
      </c>
      <c r="G38" s="76" t="s">
        <v>487</v>
      </c>
      <c r="H38" s="76" t="s">
        <v>163</v>
      </c>
      <c r="I38" s="76">
        <v>1001</v>
      </c>
      <c r="J38" s="76"/>
      <c r="K38" s="76"/>
      <c r="L38" s="78">
        <v>45436.389097222222</v>
      </c>
      <c r="M38" s="76" t="s">
        <v>100</v>
      </c>
      <c r="N38" s="76">
        <v>398090.75</v>
      </c>
      <c r="O38" t="s">
        <v>154</v>
      </c>
    </row>
    <row r="39" spans="1:17" x14ac:dyDescent="0.25">
      <c r="A39" s="76">
        <v>540760</v>
      </c>
      <c r="B39" s="76">
        <v>0</v>
      </c>
      <c r="C39" s="76">
        <v>100</v>
      </c>
      <c r="D39" s="78">
        <v>45408.375636574077</v>
      </c>
      <c r="E39" s="76" t="s">
        <v>101</v>
      </c>
      <c r="F39" s="76" t="s">
        <v>494</v>
      </c>
      <c r="G39" s="76" t="s">
        <v>495</v>
      </c>
      <c r="H39" s="76" t="s">
        <v>163</v>
      </c>
      <c r="I39" s="76">
        <v>1001</v>
      </c>
      <c r="J39" s="76"/>
      <c r="K39" s="76"/>
      <c r="L39" s="78">
        <v>45408.370787037034</v>
      </c>
      <c r="M39" s="76" t="s">
        <v>100</v>
      </c>
      <c r="N39" s="76">
        <v>278468.56</v>
      </c>
      <c r="O39" t="s">
        <v>154</v>
      </c>
      <c r="Q39" s="31">
        <f>N31+N32+N33+N34+N35+N36+N37+N38+N39+N40+N41+N42+N43+N44+N45+N46+N47+N48+N51+N52+N30</f>
        <v>3730834.71</v>
      </c>
    </row>
    <row r="40" spans="1:17" x14ac:dyDescent="0.25">
      <c r="A40" s="76">
        <v>540760</v>
      </c>
      <c r="B40" s="76">
        <v>0</v>
      </c>
      <c r="C40" s="76">
        <v>100</v>
      </c>
      <c r="D40" s="78">
        <v>45378.422800925924</v>
      </c>
      <c r="E40" s="76" t="s">
        <v>101</v>
      </c>
      <c r="F40" s="76" t="s">
        <v>496</v>
      </c>
      <c r="G40" s="76" t="s">
        <v>497</v>
      </c>
      <c r="H40" s="76" t="s">
        <v>163</v>
      </c>
      <c r="I40" s="76">
        <v>1001</v>
      </c>
      <c r="J40" s="76"/>
      <c r="K40" s="76"/>
      <c r="L40" s="78">
        <v>45378.400567129633</v>
      </c>
      <c r="M40" s="76" t="s">
        <v>100</v>
      </c>
      <c r="N40" s="76">
        <v>294459.76</v>
      </c>
      <c r="O40" t="s">
        <v>154</v>
      </c>
    </row>
    <row r="41" spans="1:17" x14ac:dyDescent="0.25">
      <c r="A41" s="76">
        <v>540760</v>
      </c>
      <c r="B41" s="76">
        <v>0</v>
      </c>
      <c r="C41" s="76">
        <v>100</v>
      </c>
      <c r="D41" s="78">
        <v>45358.349618055552</v>
      </c>
      <c r="E41" s="76" t="s">
        <v>101</v>
      </c>
      <c r="F41" s="76" t="s">
        <v>498</v>
      </c>
      <c r="G41" s="76" t="s">
        <v>499</v>
      </c>
      <c r="H41" s="76" t="s">
        <v>163</v>
      </c>
      <c r="I41" s="76">
        <v>1001</v>
      </c>
      <c r="J41" s="76"/>
      <c r="K41" s="76"/>
      <c r="L41" s="78">
        <v>45358.347893518519</v>
      </c>
      <c r="M41" s="76" t="s">
        <v>100</v>
      </c>
      <c r="N41" s="76">
        <v>443513.45</v>
      </c>
      <c r="O41" t="s">
        <v>154</v>
      </c>
    </row>
    <row r="42" spans="1:17" x14ac:dyDescent="0.25">
      <c r="A42" s="76">
        <v>540760</v>
      </c>
      <c r="B42" s="76">
        <v>0</v>
      </c>
      <c r="C42" s="76">
        <v>100</v>
      </c>
      <c r="D42" s="78">
        <v>45358.347870370373</v>
      </c>
      <c r="E42" s="76" t="s">
        <v>101</v>
      </c>
      <c r="F42" s="76" t="s">
        <v>500</v>
      </c>
      <c r="G42" s="76" t="s">
        <v>501</v>
      </c>
      <c r="H42" s="76" t="s">
        <v>163</v>
      </c>
      <c r="I42" s="76">
        <v>1001</v>
      </c>
      <c r="J42" s="76"/>
      <c r="K42" s="76"/>
      <c r="L42" s="78">
        <v>45358.346851851849</v>
      </c>
      <c r="M42" s="76" t="s">
        <v>100</v>
      </c>
      <c r="N42" s="76">
        <v>-443513.45</v>
      </c>
      <c r="O42" t="s">
        <v>206</v>
      </c>
    </row>
    <row r="43" spans="1:17" x14ac:dyDescent="0.25">
      <c r="A43" s="76">
        <v>540760</v>
      </c>
      <c r="B43" s="76">
        <v>0</v>
      </c>
      <c r="C43" s="76">
        <v>100</v>
      </c>
      <c r="D43" s="78">
        <v>45349.48474537037</v>
      </c>
      <c r="E43" s="76" t="s">
        <v>101</v>
      </c>
      <c r="F43" s="76" t="s">
        <v>502</v>
      </c>
      <c r="G43" s="76" t="s">
        <v>503</v>
      </c>
      <c r="H43" s="76" t="s">
        <v>163</v>
      </c>
      <c r="I43" s="76">
        <v>1001</v>
      </c>
      <c r="J43" s="76"/>
      <c r="K43" s="76"/>
      <c r="L43" s="78">
        <v>45349.482418981483</v>
      </c>
      <c r="M43" s="76" t="s">
        <v>100</v>
      </c>
      <c r="N43" s="76">
        <v>443513.45</v>
      </c>
      <c r="O43" t="s">
        <v>154</v>
      </c>
    </row>
    <row r="44" spans="1:17" x14ac:dyDescent="0.25">
      <c r="A44" s="76">
        <v>540760</v>
      </c>
      <c r="B44" s="76">
        <v>0</v>
      </c>
      <c r="C44" s="76">
        <v>100</v>
      </c>
      <c r="D44" s="78">
        <v>45317.446145833332</v>
      </c>
      <c r="E44" s="76" t="s">
        <v>101</v>
      </c>
      <c r="F44" s="76" t="s">
        <v>504</v>
      </c>
      <c r="G44" s="76" t="s">
        <v>503</v>
      </c>
      <c r="H44" s="76" t="s">
        <v>163</v>
      </c>
      <c r="I44" s="76">
        <v>1001</v>
      </c>
      <c r="J44" s="76"/>
      <c r="K44" s="76"/>
      <c r="L44" s="78">
        <v>45317.440150462964</v>
      </c>
      <c r="M44" s="76" t="s">
        <v>100</v>
      </c>
      <c r="N44" s="76">
        <v>322351.76</v>
      </c>
      <c r="O44" t="s">
        <v>154</v>
      </c>
    </row>
    <row r="45" spans="1:17" x14ac:dyDescent="0.25">
      <c r="A45" s="76">
        <v>540760</v>
      </c>
      <c r="B45" s="76">
        <v>0</v>
      </c>
      <c r="C45" s="76">
        <v>100</v>
      </c>
      <c r="D45" s="78">
        <v>45287.416493055556</v>
      </c>
      <c r="E45" s="76" t="s">
        <v>101</v>
      </c>
      <c r="F45" s="76" t="s">
        <v>505</v>
      </c>
      <c r="G45" s="76" t="s">
        <v>506</v>
      </c>
      <c r="H45" s="76" t="s">
        <v>163</v>
      </c>
      <c r="I45" s="76">
        <v>1001</v>
      </c>
      <c r="J45" s="76"/>
      <c r="K45" s="76"/>
      <c r="L45" s="78">
        <v>45287.411886574075</v>
      </c>
      <c r="M45" s="76" t="s">
        <v>100</v>
      </c>
      <c r="N45" s="76">
        <v>329168.87</v>
      </c>
      <c r="O45" t="s">
        <v>154</v>
      </c>
    </row>
    <row r="46" spans="1:17" x14ac:dyDescent="0.25">
      <c r="A46" s="76">
        <v>540760</v>
      </c>
      <c r="B46" s="76">
        <v>0</v>
      </c>
      <c r="C46" s="76">
        <v>100</v>
      </c>
      <c r="D46" s="78">
        <v>45257.484189814815</v>
      </c>
      <c r="E46" s="76" t="s">
        <v>101</v>
      </c>
      <c r="F46" s="76" t="s">
        <v>507</v>
      </c>
      <c r="G46" s="76" t="s">
        <v>508</v>
      </c>
      <c r="H46" s="76" t="s">
        <v>163</v>
      </c>
      <c r="I46" s="76">
        <v>1001</v>
      </c>
      <c r="J46" s="76"/>
      <c r="K46" s="76"/>
      <c r="L46" s="78">
        <v>45257.476319444446</v>
      </c>
      <c r="M46" s="76" t="s">
        <v>100</v>
      </c>
      <c r="N46" s="76">
        <v>388725.88</v>
      </c>
      <c r="O46" t="s">
        <v>154</v>
      </c>
    </row>
    <row r="47" spans="1:17" x14ac:dyDescent="0.25">
      <c r="A47" s="76">
        <v>540760</v>
      </c>
      <c r="B47" s="76">
        <v>0</v>
      </c>
      <c r="C47" s="76">
        <v>100</v>
      </c>
      <c r="D47" s="78">
        <v>45226.442233796297</v>
      </c>
      <c r="E47" s="76" t="s">
        <v>101</v>
      </c>
      <c r="F47" s="76" t="s">
        <v>509</v>
      </c>
      <c r="G47" s="76" t="s">
        <v>510</v>
      </c>
      <c r="H47" s="76" t="s">
        <v>163</v>
      </c>
      <c r="I47" s="76">
        <v>1001</v>
      </c>
      <c r="J47" s="76"/>
      <c r="K47" s="76"/>
      <c r="L47" s="78">
        <v>45226.421053240738</v>
      </c>
      <c r="M47" s="76" t="s">
        <v>100</v>
      </c>
      <c r="N47" s="76">
        <v>333402.59000000003</v>
      </c>
      <c r="O47" t="s">
        <v>154</v>
      </c>
    </row>
    <row r="48" spans="1:17" x14ac:dyDescent="0.25">
      <c r="A48" s="76">
        <v>540760</v>
      </c>
      <c r="B48" s="76">
        <v>0</v>
      </c>
      <c r="C48" s="76">
        <v>100</v>
      </c>
      <c r="D48" s="78">
        <v>45196.491111111114</v>
      </c>
      <c r="E48" s="76" t="s">
        <v>101</v>
      </c>
      <c r="F48" s="76" t="s">
        <v>511</v>
      </c>
      <c r="G48" s="76" t="s">
        <v>512</v>
      </c>
      <c r="H48" s="76" t="s">
        <v>163</v>
      </c>
      <c r="I48" s="76">
        <v>1001</v>
      </c>
      <c r="J48" s="76"/>
      <c r="K48" s="76"/>
      <c r="L48" s="78">
        <v>45196.475358796299</v>
      </c>
      <c r="M48" s="76" t="s">
        <v>100</v>
      </c>
      <c r="N48" s="76">
        <v>321965.27</v>
      </c>
      <c r="O48" t="s">
        <v>154</v>
      </c>
    </row>
    <row r="49" spans="1:15" x14ac:dyDescent="0.25">
      <c r="A49">
        <v>540760</v>
      </c>
      <c r="B49">
        <v>0</v>
      </c>
      <c r="C49">
        <v>100</v>
      </c>
      <c r="D49" s="77">
        <v>45189.605254629627</v>
      </c>
      <c r="E49" t="s">
        <v>200</v>
      </c>
      <c r="F49" t="s">
        <v>513</v>
      </c>
      <c r="G49" t="s">
        <v>514</v>
      </c>
      <c r="H49" t="s">
        <v>163</v>
      </c>
      <c r="I49">
        <v>1001</v>
      </c>
      <c r="L49" s="77">
        <v>45108.999988425923</v>
      </c>
      <c r="M49" t="s">
        <v>203</v>
      </c>
      <c r="N49">
        <v>4900000</v>
      </c>
      <c r="O49" t="s">
        <v>154</v>
      </c>
    </row>
    <row r="50" spans="1:15" x14ac:dyDescent="0.25">
      <c r="A50">
        <v>540760</v>
      </c>
      <c r="B50">
        <v>0</v>
      </c>
      <c r="C50">
        <v>100</v>
      </c>
      <c r="D50" s="77">
        <v>45189.584155092591</v>
      </c>
      <c r="E50" t="s">
        <v>200</v>
      </c>
      <c r="F50" t="s">
        <v>515</v>
      </c>
      <c r="G50" t="s">
        <v>516</v>
      </c>
      <c r="H50" t="s">
        <v>163</v>
      </c>
      <c r="I50">
        <v>1001</v>
      </c>
      <c r="L50" s="77">
        <v>45108.999988425923</v>
      </c>
      <c r="M50" t="s">
        <v>203</v>
      </c>
      <c r="N50">
        <v>-4900000</v>
      </c>
      <c r="O50" t="s">
        <v>206</v>
      </c>
    </row>
    <row r="51" spans="1:15" x14ac:dyDescent="0.25">
      <c r="A51" s="76">
        <v>540760</v>
      </c>
      <c r="B51" s="76">
        <v>0</v>
      </c>
      <c r="C51" s="76">
        <v>100</v>
      </c>
      <c r="D51" s="78">
        <v>45163.427256944444</v>
      </c>
      <c r="E51" s="76" t="s">
        <v>101</v>
      </c>
      <c r="F51" s="76" t="s">
        <v>517</v>
      </c>
      <c r="G51" s="76" t="s">
        <v>518</v>
      </c>
      <c r="H51" s="76" t="s">
        <v>163</v>
      </c>
      <c r="I51" s="76">
        <v>1001</v>
      </c>
      <c r="J51" s="76"/>
      <c r="K51" s="76"/>
      <c r="L51" s="78">
        <v>45163.425694444442</v>
      </c>
      <c r="M51" s="76" t="s">
        <v>100</v>
      </c>
      <c r="N51" s="76">
        <v>314867.83</v>
      </c>
      <c r="O51" t="s">
        <v>154</v>
      </c>
    </row>
    <row r="52" spans="1:15" x14ac:dyDescent="0.25">
      <c r="A52" s="76">
        <v>540760</v>
      </c>
      <c r="B52" s="76">
        <v>0</v>
      </c>
      <c r="C52" s="76">
        <v>100</v>
      </c>
      <c r="D52" s="78">
        <v>45134.449386574073</v>
      </c>
      <c r="E52" s="76" t="s">
        <v>101</v>
      </c>
      <c r="F52" s="76" t="s">
        <v>519</v>
      </c>
      <c r="G52" s="76" t="s">
        <v>520</v>
      </c>
      <c r="H52" s="76" t="s">
        <v>163</v>
      </c>
      <c r="I52" s="76">
        <v>1001</v>
      </c>
      <c r="J52" s="76"/>
      <c r="K52" s="76"/>
      <c r="L52" s="78">
        <v>45134.447777777779</v>
      </c>
      <c r="M52" s="76" t="s">
        <v>100</v>
      </c>
      <c r="N52" s="76">
        <v>418611.11</v>
      </c>
      <c r="O52" t="s">
        <v>154</v>
      </c>
    </row>
    <row r="53" spans="1:15" x14ac:dyDescent="0.25">
      <c r="A53">
        <v>540760</v>
      </c>
      <c r="B53">
        <v>0</v>
      </c>
      <c r="C53">
        <v>100</v>
      </c>
      <c r="D53" s="77">
        <v>45107.779791666668</v>
      </c>
      <c r="E53" t="s">
        <v>200</v>
      </c>
      <c r="F53" t="s">
        <v>521</v>
      </c>
      <c r="G53" t="s">
        <v>516</v>
      </c>
      <c r="H53" t="s">
        <v>163</v>
      </c>
      <c r="I53">
        <v>1001</v>
      </c>
      <c r="L53" s="77">
        <v>45108</v>
      </c>
      <c r="M53" t="s">
        <v>203</v>
      </c>
      <c r="N53">
        <v>4900000</v>
      </c>
      <c r="O53" t="s">
        <v>154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>
      <selection activeCell="A4" sqref="A4:F4"/>
    </sheetView>
  </sheetViews>
  <sheetFormatPr defaultRowHeight="15" x14ac:dyDescent="0.25"/>
  <cols>
    <col min="1" max="5" width="9.140625" style="29"/>
    <col min="6" max="6" width="14.28515625" style="31" bestFit="1" customWidth="1"/>
  </cols>
  <sheetData>
    <row r="1" spans="1:6" x14ac:dyDescent="0.25">
      <c r="A1" s="29" t="s">
        <v>212</v>
      </c>
      <c r="B1" s="29" t="s">
        <v>213</v>
      </c>
      <c r="C1" s="29" t="s">
        <v>214</v>
      </c>
      <c r="D1" s="29" t="s">
        <v>215</v>
      </c>
      <c r="E1" s="29" t="s">
        <v>216</v>
      </c>
      <c r="F1" s="31" t="s">
        <v>217</v>
      </c>
    </row>
    <row r="2" spans="1:6" x14ac:dyDescent="0.25">
      <c r="A2" s="29" t="s">
        <v>51</v>
      </c>
      <c r="B2" s="29" t="s">
        <v>3</v>
      </c>
      <c r="C2" s="29" t="s">
        <v>49</v>
      </c>
      <c r="D2" s="29" t="s">
        <v>5</v>
      </c>
      <c r="E2" s="29" t="s">
        <v>21</v>
      </c>
      <c r="F2" s="30">
        <v>31540</v>
      </c>
    </row>
    <row r="3" spans="1:6" x14ac:dyDescent="0.25">
      <c r="A3" s="29" t="s">
        <v>51</v>
      </c>
      <c r="B3" s="29" t="s">
        <v>3</v>
      </c>
      <c r="C3" s="29" t="s">
        <v>49</v>
      </c>
      <c r="D3" s="29" t="s">
        <v>5</v>
      </c>
      <c r="E3" s="29" t="s">
        <v>20</v>
      </c>
      <c r="F3" s="30">
        <v>15609367</v>
      </c>
    </row>
    <row r="4" spans="1:6" x14ac:dyDescent="0.25">
      <c r="A4" s="29" t="s">
        <v>2</v>
      </c>
      <c r="B4" s="29" t="s">
        <v>3</v>
      </c>
      <c r="C4" s="29" t="s">
        <v>49</v>
      </c>
      <c r="D4" s="29" t="s">
        <v>5</v>
      </c>
      <c r="E4" s="29" t="s">
        <v>160</v>
      </c>
      <c r="F4" s="30">
        <v>150000</v>
      </c>
    </row>
    <row r="5" spans="1:6" x14ac:dyDescent="0.25">
      <c r="A5" s="29" t="s">
        <v>218</v>
      </c>
      <c r="B5" s="29" t="s">
        <v>3</v>
      </c>
      <c r="C5" s="29" t="s">
        <v>49</v>
      </c>
      <c r="D5" s="29" t="s">
        <v>5</v>
      </c>
      <c r="E5" s="29" t="s">
        <v>166</v>
      </c>
      <c r="F5" s="30">
        <v>40000</v>
      </c>
    </row>
    <row r="6" spans="1:6" x14ac:dyDescent="0.25">
      <c r="A6" s="29" t="s">
        <v>219</v>
      </c>
      <c r="B6" s="29" t="s">
        <v>3</v>
      </c>
      <c r="C6" s="29" t="s">
        <v>49</v>
      </c>
      <c r="D6" s="29" t="s">
        <v>5</v>
      </c>
      <c r="E6" s="29" t="s">
        <v>297</v>
      </c>
      <c r="F6" s="30">
        <v>42000</v>
      </c>
    </row>
    <row r="7" spans="1:6" x14ac:dyDescent="0.25">
      <c r="A7" s="29" t="s">
        <v>219</v>
      </c>
      <c r="B7" s="29" t="s">
        <v>3</v>
      </c>
      <c r="C7" s="29" t="s">
        <v>49</v>
      </c>
      <c r="D7" s="29" t="s">
        <v>5</v>
      </c>
      <c r="E7" s="29" t="s">
        <v>19</v>
      </c>
      <c r="F7" s="30">
        <v>162190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95"/>
  <sheetViews>
    <sheetView workbookViewId="0">
      <selection activeCell="L28" sqref="L28"/>
    </sheetView>
  </sheetViews>
  <sheetFormatPr defaultRowHeight="15" x14ac:dyDescent="0.25"/>
  <cols>
    <col min="1" max="1" width="15.28515625" style="29" customWidth="1"/>
    <col min="2" max="2" width="25.42578125" style="29" customWidth="1"/>
    <col min="3" max="3" width="15.7109375" style="29" customWidth="1"/>
    <col min="4" max="4" width="41.140625" style="29" bestFit="1" customWidth="1"/>
    <col min="5" max="5" width="15.140625" style="29" customWidth="1"/>
    <col min="6" max="6" width="20.5703125" style="29" customWidth="1"/>
    <col min="7" max="7" width="30.85546875" style="29" customWidth="1"/>
    <col min="8" max="8" width="20.5703125" style="29" customWidth="1"/>
    <col min="9" max="9" width="15" style="30" bestFit="1" customWidth="1"/>
  </cols>
  <sheetData>
    <row r="1" spans="1:33" x14ac:dyDescent="0.25">
      <c r="A1" s="29" t="s">
        <v>220</v>
      </c>
      <c r="B1" s="29" t="s">
        <v>221</v>
      </c>
      <c r="C1" s="29" t="s">
        <v>222</v>
      </c>
      <c r="D1" s="29" t="s">
        <v>311</v>
      </c>
      <c r="E1" s="29" t="s">
        <v>223</v>
      </c>
      <c r="F1" s="29" t="s">
        <v>0</v>
      </c>
      <c r="G1" s="29" t="s">
        <v>224</v>
      </c>
      <c r="I1" s="30" t="s">
        <v>231</v>
      </c>
    </row>
    <row r="2" spans="1:33" x14ac:dyDescent="0.25">
      <c r="A2" s="29" t="s">
        <v>2</v>
      </c>
      <c r="B2" s="29" t="s">
        <v>3</v>
      </c>
      <c r="C2" s="29" t="s">
        <v>232</v>
      </c>
      <c r="D2" s="29" t="s">
        <v>4</v>
      </c>
      <c r="E2" s="29" t="s">
        <v>5</v>
      </c>
      <c r="F2" s="29" t="s">
        <v>6</v>
      </c>
      <c r="I2" s="30">
        <v>14833</v>
      </c>
    </row>
    <row r="3" spans="1:33" x14ac:dyDescent="0.25">
      <c r="A3" s="29" t="s">
        <v>2</v>
      </c>
      <c r="B3" s="29" t="s">
        <v>3</v>
      </c>
      <c r="C3" s="29" t="s">
        <v>233</v>
      </c>
      <c r="D3" s="29" t="s">
        <v>7</v>
      </c>
      <c r="E3" s="29" t="s">
        <v>5</v>
      </c>
      <c r="F3" s="29" t="s">
        <v>6</v>
      </c>
      <c r="I3" s="30">
        <v>12</v>
      </c>
    </row>
    <row r="4" spans="1:33" x14ac:dyDescent="0.25">
      <c r="A4" s="29" t="s">
        <v>2</v>
      </c>
      <c r="B4" s="29" t="s">
        <v>3</v>
      </c>
      <c r="C4" s="29" t="s">
        <v>234</v>
      </c>
      <c r="D4" s="29" t="s">
        <v>8</v>
      </c>
      <c r="E4" s="29" t="s">
        <v>5</v>
      </c>
      <c r="F4" s="29" t="s">
        <v>235</v>
      </c>
      <c r="I4" s="30">
        <v>175168</v>
      </c>
    </row>
    <row r="5" spans="1:33" x14ac:dyDescent="0.25">
      <c r="A5" s="29" t="s">
        <v>2</v>
      </c>
      <c r="B5" s="29" t="s">
        <v>3</v>
      </c>
      <c r="C5" s="29" t="s">
        <v>234</v>
      </c>
      <c r="D5" s="29" t="s">
        <v>8</v>
      </c>
      <c r="E5" s="29" t="s">
        <v>5</v>
      </c>
      <c r="F5" s="29" t="s">
        <v>6</v>
      </c>
      <c r="I5" s="30">
        <v>8</v>
      </c>
    </row>
    <row r="6" spans="1:33" x14ac:dyDescent="0.25">
      <c r="A6" s="29" t="s">
        <v>2</v>
      </c>
      <c r="B6" s="29" t="s">
        <v>3</v>
      </c>
      <c r="C6" s="29" t="s">
        <v>236</v>
      </c>
      <c r="D6" s="29" t="s">
        <v>330</v>
      </c>
      <c r="E6" s="29" t="s">
        <v>5</v>
      </c>
      <c r="F6" s="29" t="s">
        <v>6</v>
      </c>
      <c r="I6" s="30">
        <v>2130</v>
      </c>
    </row>
    <row r="7" spans="1:33" x14ac:dyDescent="0.25">
      <c r="A7" s="29" t="s">
        <v>2</v>
      </c>
      <c r="B7" s="29" t="s">
        <v>3</v>
      </c>
      <c r="C7" s="29" t="s">
        <v>237</v>
      </c>
      <c r="D7" s="29" t="s">
        <v>9</v>
      </c>
      <c r="E7" s="29" t="s">
        <v>5</v>
      </c>
      <c r="F7" s="29" t="s">
        <v>6</v>
      </c>
      <c r="I7" s="30">
        <v>20649</v>
      </c>
      <c r="P7" s="29" t="s">
        <v>299</v>
      </c>
      <c r="Q7" s="29" t="s">
        <v>300</v>
      </c>
      <c r="R7" s="29" t="s">
        <v>301</v>
      </c>
      <c r="S7" s="29" t="s">
        <v>302</v>
      </c>
      <c r="T7" s="29" t="s">
        <v>303</v>
      </c>
      <c r="U7" s="29" t="s">
        <v>304</v>
      </c>
      <c r="V7" s="29" t="s">
        <v>305</v>
      </c>
      <c r="W7" s="29" t="s">
        <v>306</v>
      </c>
      <c r="X7" s="29" t="s">
        <v>307</v>
      </c>
      <c r="Y7" s="29" t="s">
        <v>308</v>
      </c>
      <c r="Z7" s="29" t="s">
        <v>309</v>
      </c>
      <c r="AA7" s="29" t="s">
        <v>310</v>
      </c>
      <c r="AB7" s="29" t="s">
        <v>311</v>
      </c>
      <c r="AC7" s="29" t="s">
        <v>312</v>
      </c>
      <c r="AD7" s="29" t="s">
        <v>313</v>
      </c>
      <c r="AE7" s="29" t="s">
        <v>0</v>
      </c>
      <c r="AF7" s="29" t="s">
        <v>314</v>
      </c>
      <c r="AG7" s="29" t="s">
        <v>315</v>
      </c>
    </row>
    <row r="8" spans="1:33" x14ac:dyDescent="0.25">
      <c r="A8" s="29" t="s">
        <v>2</v>
      </c>
      <c r="B8" s="29" t="s">
        <v>3</v>
      </c>
      <c r="C8" s="29" t="s">
        <v>238</v>
      </c>
      <c r="D8" s="29" t="s">
        <v>227</v>
      </c>
      <c r="E8" s="29" t="s">
        <v>5</v>
      </c>
      <c r="F8" s="29" t="s">
        <v>6</v>
      </c>
      <c r="I8" s="30">
        <v>44658</v>
      </c>
      <c r="P8" s="29" t="s">
        <v>1</v>
      </c>
      <c r="Q8" s="29" t="s">
        <v>317</v>
      </c>
      <c r="R8" s="29" t="s">
        <v>318</v>
      </c>
      <c r="S8" s="29" t="s">
        <v>319</v>
      </c>
      <c r="T8" s="29" t="s">
        <v>320</v>
      </c>
      <c r="U8" s="29" t="s">
        <v>321</v>
      </c>
      <c r="V8" s="29" t="s">
        <v>322</v>
      </c>
      <c r="W8" s="29" t="s">
        <v>2</v>
      </c>
      <c r="X8" s="29" t="s">
        <v>328</v>
      </c>
      <c r="Y8" s="29" t="s">
        <v>3</v>
      </c>
      <c r="Z8" s="29" t="s">
        <v>324</v>
      </c>
      <c r="AA8" s="29" t="s">
        <v>232</v>
      </c>
      <c r="AB8" s="29" t="s">
        <v>4</v>
      </c>
      <c r="AC8" s="29" t="s">
        <v>5</v>
      </c>
      <c r="AD8" s="29" t="s">
        <v>325</v>
      </c>
      <c r="AE8" s="29" t="s">
        <v>6</v>
      </c>
      <c r="AF8" s="29" t="s">
        <v>6</v>
      </c>
      <c r="AG8" s="29" t="s">
        <v>6</v>
      </c>
    </row>
    <row r="9" spans="1:33" x14ac:dyDescent="0.25">
      <c r="A9" s="29" t="s">
        <v>2</v>
      </c>
      <c r="B9" s="29" t="s">
        <v>3</v>
      </c>
      <c r="C9" s="29" t="s">
        <v>239</v>
      </c>
      <c r="D9" s="29" t="s">
        <v>10</v>
      </c>
      <c r="E9" s="29" t="s">
        <v>5</v>
      </c>
      <c r="F9" s="29" t="s">
        <v>6</v>
      </c>
      <c r="I9" s="30">
        <v>6640</v>
      </c>
      <c r="P9" s="29" t="s">
        <v>1</v>
      </c>
      <c r="Q9" s="29" t="s">
        <v>317</v>
      </c>
      <c r="R9" s="29" t="s">
        <v>318</v>
      </c>
      <c r="S9" s="29" t="s">
        <v>319</v>
      </c>
      <c r="T9" s="29" t="s">
        <v>320</v>
      </c>
      <c r="U9" s="29" t="s">
        <v>321</v>
      </c>
      <c r="V9" s="29" t="s">
        <v>322</v>
      </c>
      <c r="W9" s="29" t="s">
        <v>2</v>
      </c>
      <c r="X9" s="29" t="s">
        <v>328</v>
      </c>
      <c r="Y9" s="29" t="s">
        <v>3</v>
      </c>
      <c r="Z9" s="29" t="s">
        <v>324</v>
      </c>
      <c r="AA9" s="29" t="s">
        <v>233</v>
      </c>
      <c r="AB9" s="29" t="s">
        <v>7</v>
      </c>
      <c r="AC9" s="29" t="s">
        <v>5</v>
      </c>
      <c r="AD9" s="29" t="s">
        <v>325</v>
      </c>
      <c r="AE9" s="29" t="s">
        <v>6</v>
      </c>
      <c r="AF9" s="29" t="s">
        <v>6</v>
      </c>
      <c r="AG9" s="29" t="s">
        <v>6</v>
      </c>
    </row>
    <row r="10" spans="1:33" x14ac:dyDescent="0.25">
      <c r="A10" s="29" t="s">
        <v>2</v>
      </c>
      <c r="B10" s="29" t="s">
        <v>3</v>
      </c>
      <c r="C10" s="29" t="s">
        <v>240</v>
      </c>
      <c r="D10" s="29" t="s">
        <v>11</v>
      </c>
      <c r="E10" s="29" t="s">
        <v>5</v>
      </c>
      <c r="F10" s="29" t="s">
        <v>6</v>
      </c>
      <c r="I10" s="30">
        <v>66149</v>
      </c>
      <c r="P10" s="29" t="s">
        <v>1</v>
      </c>
      <c r="Q10" s="29" t="s">
        <v>317</v>
      </c>
      <c r="R10" s="29" t="s">
        <v>318</v>
      </c>
      <c r="S10" s="29" t="s">
        <v>319</v>
      </c>
      <c r="T10" s="29" t="s">
        <v>320</v>
      </c>
      <c r="U10" s="29" t="s">
        <v>321</v>
      </c>
      <c r="V10" s="29" t="s">
        <v>322</v>
      </c>
      <c r="W10" s="29" t="s">
        <v>2</v>
      </c>
      <c r="X10" s="29" t="s">
        <v>328</v>
      </c>
      <c r="Y10" s="29" t="s">
        <v>3</v>
      </c>
      <c r="Z10" s="29" t="s">
        <v>324</v>
      </c>
      <c r="AA10" s="29" t="s">
        <v>234</v>
      </c>
      <c r="AB10" s="29" t="s">
        <v>8</v>
      </c>
      <c r="AC10" s="29" t="s">
        <v>5</v>
      </c>
      <c r="AD10" s="29" t="s">
        <v>325</v>
      </c>
      <c r="AE10" s="29" t="s">
        <v>235</v>
      </c>
      <c r="AF10" s="29" t="s">
        <v>329</v>
      </c>
      <c r="AG10" s="29" t="s">
        <v>6</v>
      </c>
    </row>
    <row r="11" spans="1:33" x14ac:dyDescent="0.25">
      <c r="A11" s="29" t="s">
        <v>2</v>
      </c>
      <c r="B11" s="29" t="s">
        <v>3</v>
      </c>
      <c r="C11" s="29" t="s">
        <v>241</v>
      </c>
      <c r="D11" s="29" t="s">
        <v>331</v>
      </c>
      <c r="E11" s="29" t="s">
        <v>5</v>
      </c>
      <c r="F11" s="29" t="s">
        <v>6</v>
      </c>
      <c r="I11" s="30">
        <v>16082</v>
      </c>
      <c r="P11" s="29" t="s">
        <v>1</v>
      </c>
      <c r="Q11" s="29" t="s">
        <v>317</v>
      </c>
      <c r="R11" s="29" t="s">
        <v>318</v>
      </c>
      <c r="S11" s="29" t="s">
        <v>319</v>
      </c>
      <c r="T11" s="29" t="s">
        <v>320</v>
      </c>
      <c r="U11" s="29" t="s">
        <v>321</v>
      </c>
      <c r="V11" s="29" t="s">
        <v>322</v>
      </c>
      <c r="W11" s="29" t="s">
        <v>2</v>
      </c>
      <c r="X11" s="29" t="s">
        <v>328</v>
      </c>
      <c r="Y11" s="29" t="s">
        <v>3</v>
      </c>
      <c r="Z11" s="29" t="s">
        <v>324</v>
      </c>
      <c r="AA11" s="29" t="s">
        <v>234</v>
      </c>
      <c r="AB11" s="29" t="s">
        <v>8</v>
      </c>
      <c r="AC11" s="29" t="s">
        <v>5</v>
      </c>
      <c r="AD11" s="29" t="s">
        <v>325</v>
      </c>
      <c r="AE11" s="29" t="s">
        <v>6</v>
      </c>
      <c r="AF11" s="29" t="s">
        <v>6</v>
      </c>
      <c r="AG11" s="29" t="s">
        <v>6</v>
      </c>
    </row>
    <row r="12" spans="1:33" x14ac:dyDescent="0.25">
      <c r="A12" s="29" t="s">
        <v>2</v>
      </c>
      <c r="B12" s="29" t="s">
        <v>3</v>
      </c>
      <c r="C12" s="29" t="s">
        <v>242</v>
      </c>
      <c r="D12" s="29" t="s">
        <v>12</v>
      </c>
      <c r="E12" s="29" t="s">
        <v>5</v>
      </c>
      <c r="F12" s="29" t="s">
        <v>243</v>
      </c>
      <c r="I12" s="30">
        <v>71489</v>
      </c>
      <c r="P12" s="29" t="s">
        <v>1</v>
      </c>
      <c r="Q12" s="29" t="s">
        <v>317</v>
      </c>
      <c r="R12" s="29" t="s">
        <v>318</v>
      </c>
      <c r="S12" s="29" t="s">
        <v>319</v>
      </c>
      <c r="T12" s="29" t="s">
        <v>320</v>
      </c>
      <c r="U12" s="29" t="s">
        <v>321</v>
      </c>
      <c r="V12" s="29" t="s">
        <v>322</v>
      </c>
      <c r="W12" s="29" t="s">
        <v>2</v>
      </c>
      <c r="X12" s="29" t="s">
        <v>328</v>
      </c>
      <c r="Y12" s="29" t="s">
        <v>3</v>
      </c>
      <c r="Z12" s="29" t="s">
        <v>324</v>
      </c>
      <c r="AA12" s="29" t="s">
        <v>236</v>
      </c>
      <c r="AB12" s="29" t="s">
        <v>330</v>
      </c>
      <c r="AC12" s="29" t="s">
        <v>5</v>
      </c>
      <c r="AD12" s="29" t="s">
        <v>325</v>
      </c>
      <c r="AE12" s="29" t="s">
        <v>6</v>
      </c>
      <c r="AF12" s="29" t="s">
        <v>6</v>
      </c>
      <c r="AG12" s="29" t="s">
        <v>6</v>
      </c>
    </row>
    <row r="13" spans="1:33" x14ac:dyDescent="0.25">
      <c r="A13" s="29" t="s">
        <v>2</v>
      </c>
      <c r="B13" s="29" t="s">
        <v>3</v>
      </c>
      <c r="C13" s="29" t="s">
        <v>242</v>
      </c>
      <c r="D13" s="29" t="s">
        <v>12</v>
      </c>
      <c r="E13" s="29" t="s">
        <v>5</v>
      </c>
      <c r="F13" s="29" t="s">
        <v>6</v>
      </c>
      <c r="I13" s="30">
        <v>101000</v>
      </c>
      <c r="P13" s="29" t="s">
        <v>1</v>
      </c>
      <c r="Q13" s="29" t="s">
        <v>317</v>
      </c>
      <c r="R13" s="29" t="s">
        <v>318</v>
      </c>
      <c r="S13" s="29" t="s">
        <v>319</v>
      </c>
      <c r="T13" s="29" t="s">
        <v>320</v>
      </c>
      <c r="U13" s="29" t="s">
        <v>321</v>
      </c>
      <c r="V13" s="29" t="s">
        <v>322</v>
      </c>
      <c r="W13" s="29" t="s">
        <v>2</v>
      </c>
      <c r="X13" s="29" t="s">
        <v>328</v>
      </c>
      <c r="Y13" s="29" t="s">
        <v>3</v>
      </c>
      <c r="Z13" s="29" t="s">
        <v>324</v>
      </c>
      <c r="AA13" s="29" t="s">
        <v>237</v>
      </c>
      <c r="AB13" s="29" t="s">
        <v>9</v>
      </c>
      <c r="AC13" s="29" t="s">
        <v>5</v>
      </c>
      <c r="AD13" s="29" t="s">
        <v>325</v>
      </c>
      <c r="AE13" s="29" t="s">
        <v>6</v>
      </c>
      <c r="AF13" s="29" t="s">
        <v>6</v>
      </c>
      <c r="AG13" s="29" t="s">
        <v>6</v>
      </c>
    </row>
    <row r="14" spans="1:33" x14ac:dyDescent="0.25">
      <c r="A14" s="29" t="s">
        <v>2</v>
      </c>
      <c r="B14" s="29" t="s">
        <v>3</v>
      </c>
      <c r="C14" s="29" t="s">
        <v>244</v>
      </c>
      <c r="D14" s="29" t="s">
        <v>13</v>
      </c>
      <c r="E14" s="29" t="s">
        <v>5</v>
      </c>
      <c r="F14" s="29" t="s">
        <v>6</v>
      </c>
      <c r="I14" s="30">
        <v>500000</v>
      </c>
      <c r="P14" s="29" t="s">
        <v>1</v>
      </c>
      <c r="Q14" s="29" t="s">
        <v>317</v>
      </c>
      <c r="R14" s="29" t="s">
        <v>318</v>
      </c>
      <c r="S14" s="29" t="s">
        <v>319</v>
      </c>
      <c r="T14" s="29" t="s">
        <v>320</v>
      </c>
      <c r="U14" s="29" t="s">
        <v>321</v>
      </c>
      <c r="V14" s="29" t="s">
        <v>322</v>
      </c>
      <c r="W14" s="29" t="s">
        <v>2</v>
      </c>
      <c r="X14" s="29" t="s">
        <v>328</v>
      </c>
      <c r="Y14" s="29" t="s">
        <v>3</v>
      </c>
      <c r="Z14" s="29" t="s">
        <v>324</v>
      </c>
      <c r="AA14" s="29" t="s">
        <v>238</v>
      </c>
      <c r="AB14" s="29" t="s">
        <v>227</v>
      </c>
      <c r="AC14" s="29" t="s">
        <v>5</v>
      </c>
      <c r="AD14" s="29" t="s">
        <v>325</v>
      </c>
      <c r="AE14" s="29" t="s">
        <v>6</v>
      </c>
      <c r="AF14" s="29" t="s">
        <v>6</v>
      </c>
      <c r="AG14" s="29" t="s">
        <v>6</v>
      </c>
    </row>
    <row r="15" spans="1:33" x14ac:dyDescent="0.25">
      <c r="A15" s="29" t="s">
        <v>2</v>
      </c>
      <c r="B15" s="29" t="s">
        <v>3</v>
      </c>
      <c r="C15" s="29" t="s">
        <v>245</v>
      </c>
      <c r="D15" s="29" t="s">
        <v>14</v>
      </c>
      <c r="E15" s="29" t="s">
        <v>5</v>
      </c>
      <c r="F15" s="29" t="s">
        <v>6</v>
      </c>
      <c r="I15" s="30">
        <v>295356</v>
      </c>
      <c r="P15" s="29" t="s">
        <v>1</v>
      </c>
      <c r="Q15" s="29" t="s">
        <v>317</v>
      </c>
      <c r="R15" s="29" t="s">
        <v>318</v>
      </c>
      <c r="S15" s="29" t="s">
        <v>319</v>
      </c>
      <c r="T15" s="29" t="s">
        <v>320</v>
      </c>
      <c r="U15" s="29" t="s">
        <v>321</v>
      </c>
      <c r="V15" s="29" t="s">
        <v>322</v>
      </c>
      <c r="W15" s="29" t="s">
        <v>2</v>
      </c>
      <c r="X15" s="29" t="s">
        <v>328</v>
      </c>
      <c r="Y15" s="29" t="s">
        <v>3</v>
      </c>
      <c r="Z15" s="29" t="s">
        <v>324</v>
      </c>
      <c r="AA15" s="29" t="s">
        <v>239</v>
      </c>
      <c r="AB15" s="29" t="s">
        <v>10</v>
      </c>
      <c r="AC15" s="29" t="s">
        <v>5</v>
      </c>
      <c r="AD15" s="29" t="s">
        <v>325</v>
      </c>
      <c r="AE15" s="29" t="s">
        <v>6</v>
      </c>
      <c r="AF15" s="29" t="s">
        <v>6</v>
      </c>
      <c r="AG15" s="29" t="s">
        <v>6</v>
      </c>
    </row>
    <row r="16" spans="1:33" x14ac:dyDescent="0.25">
      <c r="A16" s="29" t="s">
        <v>2</v>
      </c>
      <c r="B16" s="29" t="s">
        <v>3</v>
      </c>
      <c r="C16" s="29" t="s">
        <v>246</v>
      </c>
      <c r="D16" s="29" t="s">
        <v>15</v>
      </c>
      <c r="E16" s="29" t="s">
        <v>5</v>
      </c>
      <c r="F16" s="29" t="s">
        <v>6</v>
      </c>
      <c r="I16" s="30">
        <v>13922</v>
      </c>
      <c r="P16" s="29" t="s">
        <v>1</v>
      </c>
      <c r="Q16" s="29" t="s">
        <v>317</v>
      </c>
      <c r="R16" s="29" t="s">
        <v>318</v>
      </c>
      <c r="S16" s="29" t="s">
        <v>319</v>
      </c>
      <c r="T16" s="29" t="s">
        <v>320</v>
      </c>
      <c r="U16" s="29" t="s">
        <v>321</v>
      </c>
      <c r="V16" s="29" t="s">
        <v>322</v>
      </c>
      <c r="W16" s="29" t="s">
        <v>2</v>
      </c>
      <c r="X16" s="29" t="s">
        <v>328</v>
      </c>
      <c r="Y16" s="29" t="s">
        <v>3</v>
      </c>
      <c r="Z16" s="29" t="s">
        <v>324</v>
      </c>
      <c r="AA16" s="29" t="s">
        <v>240</v>
      </c>
      <c r="AB16" s="29" t="s">
        <v>11</v>
      </c>
      <c r="AC16" s="29" t="s">
        <v>5</v>
      </c>
      <c r="AD16" s="29" t="s">
        <v>325</v>
      </c>
      <c r="AE16" s="29" t="s">
        <v>6</v>
      </c>
      <c r="AF16" s="29" t="s">
        <v>6</v>
      </c>
      <c r="AG16" s="29" t="s">
        <v>6</v>
      </c>
    </row>
    <row r="17" spans="1:33" x14ac:dyDescent="0.25">
      <c r="A17" s="29" t="s">
        <v>2</v>
      </c>
      <c r="B17" s="29" t="s">
        <v>3</v>
      </c>
      <c r="C17" s="29" t="s">
        <v>247</v>
      </c>
      <c r="D17" s="29" t="s">
        <v>16</v>
      </c>
      <c r="E17" s="29" t="s">
        <v>5</v>
      </c>
      <c r="F17" s="29" t="s">
        <v>6</v>
      </c>
      <c r="I17" s="30">
        <v>868480</v>
      </c>
      <c r="P17" s="29" t="s">
        <v>1</v>
      </c>
      <c r="Q17" s="29" t="s">
        <v>317</v>
      </c>
      <c r="R17" s="29" t="s">
        <v>318</v>
      </c>
      <c r="S17" s="29" t="s">
        <v>319</v>
      </c>
      <c r="T17" s="29" t="s">
        <v>320</v>
      </c>
      <c r="U17" s="29" t="s">
        <v>321</v>
      </c>
      <c r="V17" s="29" t="s">
        <v>322</v>
      </c>
      <c r="W17" s="29" t="s">
        <v>2</v>
      </c>
      <c r="X17" s="29" t="s">
        <v>328</v>
      </c>
      <c r="Y17" s="29" t="s">
        <v>3</v>
      </c>
      <c r="Z17" s="29" t="s">
        <v>324</v>
      </c>
      <c r="AA17" s="29" t="s">
        <v>241</v>
      </c>
      <c r="AB17" s="29" t="s">
        <v>331</v>
      </c>
      <c r="AC17" s="29" t="s">
        <v>5</v>
      </c>
      <c r="AD17" s="29" t="s">
        <v>325</v>
      </c>
      <c r="AE17" s="29" t="s">
        <v>6</v>
      </c>
      <c r="AF17" s="29" t="s">
        <v>6</v>
      </c>
      <c r="AG17" s="29" t="s">
        <v>6</v>
      </c>
    </row>
    <row r="18" spans="1:33" x14ac:dyDescent="0.25">
      <c r="A18" s="29" t="s">
        <v>2</v>
      </c>
      <c r="B18" s="29" t="s">
        <v>3</v>
      </c>
      <c r="C18" s="29" t="s">
        <v>248</v>
      </c>
      <c r="D18" s="29" t="s">
        <v>17</v>
      </c>
      <c r="E18" s="29" t="s">
        <v>5</v>
      </c>
      <c r="F18" s="29" t="s">
        <v>6</v>
      </c>
      <c r="I18" s="30">
        <v>134525</v>
      </c>
      <c r="P18" s="29" t="s">
        <v>1</v>
      </c>
      <c r="Q18" s="29" t="s">
        <v>317</v>
      </c>
      <c r="R18" s="29" t="s">
        <v>318</v>
      </c>
      <c r="S18" s="29" t="s">
        <v>319</v>
      </c>
      <c r="T18" s="29" t="s">
        <v>320</v>
      </c>
      <c r="U18" s="29" t="s">
        <v>321</v>
      </c>
      <c r="V18" s="29" t="s">
        <v>322</v>
      </c>
      <c r="W18" s="29" t="s">
        <v>2</v>
      </c>
      <c r="X18" s="29" t="s">
        <v>328</v>
      </c>
      <c r="Y18" s="29" t="s">
        <v>3</v>
      </c>
      <c r="Z18" s="29" t="s">
        <v>324</v>
      </c>
      <c r="AA18" s="29" t="s">
        <v>242</v>
      </c>
      <c r="AB18" s="29" t="s">
        <v>12</v>
      </c>
      <c r="AC18" s="29" t="s">
        <v>5</v>
      </c>
      <c r="AD18" s="29" t="s">
        <v>325</v>
      </c>
      <c r="AE18" s="29" t="s">
        <v>243</v>
      </c>
      <c r="AF18" s="29" t="s">
        <v>332</v>
      </c>
      <c r="AG18" s="29" t="s">
        <v>6</v>
      </c>
    </row>
    <row r="19" spans="1:33" x14ac:dyDescent="0.25">
      <c r="A19" s="29" t="s">
        <v>2</v>
      </c>
      <c r="B19" s="29" t="s">
        <v>3</v>
      </c>
      <c r="C19" s="29" t="s">
        <v>249</v>
      </c>
      <c r="D19" s="29" t="s">
        <v>228</v>
      </c>
      <c r="E19" s="29" t="s">
        <v>5</v>
      </c>
      <c r="F19" s="29" t="s">
        <v>6</v>
      </c>
      <c r="I19" s="30">
        <v>3361</v>
      </c>
      <c r="P19" s="29" t="s">
        <v>1</v>
      </c>
      <c r="Q19" s="29" t="s">
        <v>317</v>
      </c>
      <c r="R19" s="29" t="s">
        <v>318</v>
      </c>
      <c r="S19" s="29" t="s">
        <v>319</v>
      </c>
      <c r="T19" s="29" t="s">
        <v>320</v>
      </c>
      <c r="U19" s="29" t="s">
        <v>321</v>
      </c>
      <c r="V19" s="29" t="s">
        <v>322</v>
      </c>
      <c r="W19" s="29" t="s">
        <v>2</v>
      </c>
      <c r="X19" s="29" t="s">
        <v>328</v>
      </c>
      <c r="Y19" s="29" t="s">
        <v>3</v>
      </c>
      <c r="Z19" s="29" t="s">
        <v>324</v>
      </c>
      <c r="AA19" s="29" t="s">
        <v>242</v>
      </c>
      <c r="AB19" s="29" t="s">
        <v>12</v>
      </c>
      <c r="AC19" s="29" t="s">
        <v>5</v>
      </c>
      <c r="AD19" s="29" t="s">
        <v>325</v>
      </c>
      <c r="AE19" s="29" t="s">
        <v>6</v>
      </c>
      <c r="AF19" s="29" t="s">
        <v>6</v>
      </c>
      <c r="AG19" s="29" t="s">
        <v>6</v>
      </c>
    </row>
    <row r="20" spans="1:33" x14ac:dyDescent="0.25">
      <c r="A20" s="29" t="s">
        <v>2</v>
      </c>
      <c r="B20" s="29" t="s">
        <v>3</v>
      </c>
      <c r="C20" s="29" t="s">
        <v>250</v>
      </c>
      <c r="D20" s="29" t="s">
        <v>18</v>
      </c>
      <c r="E20" s="29" t="s">
        <v>5</v>
      </c>
      <c r="F20" s="29" t="s">
        <v>19</v>
      </c>
      <c r="I20" s="30">
        <v>162190</v>
      </c>
      <c r="P20" s="29" t="s">
        <v>1</v>
      </c>
      <c r="Q20" s="29" t="s">
        <v>317</v>
      </c>
      <c r="R20" s="29" t="s">
        <v>318</v>
      </c>
      <c r="S20" s="29" t="s">
        <v>319</v>
      </c>
      <c r="T20" s="29" t="s">
        <v>320</v>
      </c>
      <c r="U20" s="29" t="s">
        <v>321</v>
      </c>
      <c r="V20" s="29" t="s">
        <v>322</v>
      </c>
      <c r="W20" s="29" t="s">
        <v>2</v>
      </c>
      <c r="X20" s="29" t="s">
        <v>328</v>
      </c>
      <c r="Y20" s="29" t="s">
        <v>3</v>
      </c>
      <c r="Z20" s="29" t="s">
        <v>324</v>
      </c>
      <c r="AA20" s="29" t="s">
        <v>244</v>
      </c>
      <c r="AB20" s="29" t="s">
        <v>13</v>
      </c>
      <c r="AC20" s="29" t="s">
        <v>5</v>
      </c>
      <c r="AD20" s="29" t="s">
        <v>325</v>
      </c>
      <c r="AE20" s="29" t="s">
        <v>6</v>
      </c>
      <c r="AF20" s="29" t="s">
        <v>6</v>
      </c>
      <c r="AG20" s="29" t="s">
        <v>6</v>
      </c>
    </row>
    <row r="21" spans="1:33" x14ac:dyDescent="0.25">
      <c r="A21" s="29" t="s">
        <v>2</v>
      </c>
      <c r="B21" s="29" t="s">
        <v>3</v>
      </c>
      <c r="C21" s="29" t="s">
        <v>250</v>
      </c>
      <c r="D21" s="29" t="s">
        <v>18</v>
      </c>
      <c r="E21" s="29" t="s">
        <v>5</v>
      </c>
      <c r="F21" s="29" t="s">
        <v>20</v>
      </c>
      <c r="I21" s="30">
        <v>15609367</v>
      </c>
      <c r="P21" s="29" t="s">
        <v>1</v>
      </c>
      <c r="Q21" s="29" t="s">
        <v>317</v>
      </c>
      <c r="R21" s="29" t="s">
        <v>318</v>
      </c>
      <c r="S21" s="29" t="s">
        <v>319</v>
      </c>
      <c r="T21" s="29" t="s">
        <v>320</v>
      </c>
      <c r="U21" s="29" t="s">
        <v>321</v>
      </c>
      <c r="V21" s="29" t="s">
        <v>322</v>
      </c>
      <c r="W21" s="29" t="s">
        <v>2</v>
      </c>
      <c r="X21" s="29" t="s">
        <v>328</v>
      </c>
      <c r="Y21" s="29" t="s">
        <v>3</v>
      </c>
      <c r="Z21" s="29" t="s">
        <v>324</v>
      </c>
      <c r="AA21" s="29" t="s">
        <v>245</v>
      </c>
      <c r="AB21" s="29" t="s">
        <v>14</v>
      </c>
      <c r="AC21" s="29" t="s">
        <v>5</v>
      </c>
      <c r="AD21" s="29" t="s">
        <v>325</v>
      </c>
      <c r="AE21" s="29" t="s">
        <v>6</v>
      </c>
      <c r="AF21" s="29" t="s">
        <v>6</v>
      </c>
      <c r="AG21" s="29" t="s">
        <v>6</v>
      </c>
    </row>
    <row r="22" spans="1:33" x14ac:dyDescent="0.25">
      <c r="A22" s="29" t="s">
        <v>2</v>
      </c>
      <c r="B22" s="29" t="s">
        <v>3</v>
      </c>
      <c r="C22" s="29" t="s">
        <v>250</v>
      </c>
      <c r="D22" s="29" t="s">
        <v>18</v>
      </c>
      <c r="E22" s="29" t="s">
        <v>5</v>
      </c>
      <c r="F22" s="29" t="s">
        <v>251</v>
      </c>
      <c r="I22" s="30">
        <v>2500</v>
      </c>
      <c r="P22" s="29" t="s">
        <v>1</v>
      </c>
      <c r="Q22" s="29" t="s">
        <v>317</v>
      </c>
      <c r="R22" s="29" t="s">
        <v>318</v>
      </c>
      <c r="S22" s="29" t="s">
        <v>319</v>
      </c>
      <c r="T22" s="29" t="s">
        <v>320</v>
      </c>
      <c r="U22" s="29" t="s">
        <v>321</v>
      </c>
      <c r="V22" s="29" t="s">
        <v>322</v>
      </c>
      <c r="W22" s="29" t="s">
        <v>2</v>
      </c>
      <c r="X22" s="29" t="s">
        <v>328</v>
      </c>
      <c r="Y22" s="29" t="s">
        <v>3</v>
      </c>
      <c r="Z22" s="29" t="s">
        <v>324</v>
      </c>
      <c r="AA22" s="29" t="s">
        <v>246</v>
      </c>
      <c r="AB22" s="29" t="s">
        <v>15</v>
      </c>
      <c r="AC22" s="29" t="s">
        <v>5</v>
      </c>
      <c r="AD22" s="29" t="s">
        <v>325</v>
      </c>
      <c r="AE22" s="29" t="s">
        <v>6</v>
      </c>
      <c r="AF22" s="29" t="s">
        <v>6</v>
      </c>
      <c r="AG22" s="29" t="s">
        <v>6</v>
      </c>
    </row>
    <row r="23" spans="1:33" x14ac:dyDescent="0.25">
      <c r="A23" s="29" t="s">
        <v>2</v>
      </c>
      <c r="B23" s="29" t="s">
        <v>3</v>
      </c>
      <c r="C23" s="29" t="s">
        <v>250</v>
      </c>
      <c r="D23" s="29" t="s">
        <v>18</v>
      </c>
      <c r="E23" s="29" t="s">
        <v>5</v>
      </c>
      <c r="F23" s="29" t="s">
        <v>252</v>
      </c>
      <c r="I23" s="30">
        <v>7500</v>
      </c>
      <c r="P23" s="29" t="s">
        <v>1</v>
      </c>
      <c r="Q23" s="29" t="s">
        <v>317</v>
      </c>
      <c r="R23" s="29" t="s">
        <v>318</v>
      </c>
      <c r="S23" s="29" t="s">
        <v>319</v>
      </c>
      <c r="T23" s="29" t="s">
        <v>320</v>
      </c>
      <c r="U23" s="29" t="s">
        <v>321</v>
      </c>
      <c r="V23" s="29" t="s">
        <v>322</v>
      </c>
      <c r="W23" s="29" t="s">
        <v>2</v>
      </c>
      <c r="X23" s="29" t="s">
        <v>328</v>
      </c>
      <c r="Y23" s="29" t="s">
        <v>3</v>
      </c>
      <c r="Z23" s="29" t="s">
        <v>324</v>
      </c>
      <c r="AA23" s="29" t="s">
        <v>247</v>
      </c>
      <c r="AB23" s="29" t="s">
        <v>16</v>
      </c>
      <c r="AC23" s="29" t="s">
        <v>5</v>
      </c>
      <c r="AD23" s="29" t="s">
        <v>325</v>
      </c>
      <c r="AE23" s="29" t="s">
        <v>6</v>
      </c>
      <c r="AF23" s="29" t="s">
        <v>6</v>
      </c>
      <c r="AG23" s="29" t="s">
        <v>6</v>
      </c>
    </row>
    <row r="24" spans="1:33" x14ac:dyDescent="0.25">
      <c r="A24" s="29" t="s">
        <v>2</v>
      </c>
      <c r="B24" s="29" t="s">
        <v>3</v>
      </c>
      <c r="C24" s="29" t="s">
        <v>250</v>
      </c>
      <c r="D24" s="29" t="s">
        <v>18</v>
      </c>
      <c r="E24" s="29" t="s">
        <v>5</v>
      </c>
      <c r="F24" s="29" t="s">
        <v>253</v>
      </c>
      <c r="I24" s="30">
        <v>68000</v>
      </c>
      <c r="P24" s="29" t="s">
        <v>1</v>
      </c>
      <c r="Q24" s="29" t="s">
        <v>317</v>
      </c>
      <c r="R24" s="29" t="s">
        <v>318</v>
      </c>
      <c r="S24" s="29" t="s">
        <v>319</v>
      </c>
      <c r="T24" s="29" t="s">
        <v>320</v>
      </c>
      <c r="U24" s="29" t="s">
        <v>321</v>
      </c>
      <c r="V24" s="29" t="s">
        <v>322</v>
      </c>
      <c r="W24" s="29" t="s">
        <v>2</v>
      </c>
      <c r="X24" s="29" t="s">
        <v>328</v>
      </c>
      <c r="Y24" s="29" t="s">
        <v>3</v>
      </c>
      <c r="Z24" s="29" t="s">
        <v>324</v>
      </c>
      <c r="AA24" s="29" t="s">
        <v>248</v>
      </c>
      <c r="AB24" s="29" t="s">
        <v>17</v>
      </c>
      <c r="AC24" s="29" t="s">
        <v>5</v>
      </c>
      <c r="AD24" s="29" t="s">
        <v>325</v>
      </c>
      <c r="AE24" s="29" t="s">
        <v>6</v>
      </c>
      <c r="AF24" s="29" t="s">
        <v>6</v>
      </c>
      <c r="AG24" s="29" t="s">
        <v>6</v>
      </c>
    </row>
    <row r="25" spans="1:33" x14ac:dyDescent="0.25">
      <c r="A25" s="29" t="s">
        <v>2</v>
      </c>
      <c r="B25" s="29" t="s">
        <v>3</v>
      </c>
      <c r="C25" s="29" t="s">
        <v>250</v>
      </c>
      <c r="D25" s="29" t="s">
        <v>18</v>
      </c>
      <c r="E25" s="29" t="s">
        <v>5</v>
      </c>
      <c r="F25" s="29" t="s">
        <v>254</v>
      </c>
      <c r="I25" s="30">
        <v>3000</v>
      </c>
      <c r="P25" s="29" t="s">
        <v>1</v>
      </c>
      <c r="Q25" s="29" t="s">
        <v>317</v>
      </c>
      <c r="R25" s="29" t="s">
        <v>318</v>
      </c>
      <c r="S25" s="29" t="s">
        <v>319</v>
      </c>
      <c r="T25" s="29" t="s">
        <v>320</v>
      </c>
      <c r="U25" s="29" t="s">
        <v>321</v>
      </c>
      <c r="V25" s="29" t="s">
        <v>322</v>
      </c>
      <c r="W25" s="29" t="s">
        <v>2</v>
      </c>
      <c r="X25" s="29" t="s">
        <v>328</v>
      </c>
      <c r="Y25" s="29" t="s">
        <v>3</v>
      </c>
      <c r="Z25" s="29" t="s">
        <v>324</v>
      </c>
      <c r="AA25" s="29" t="s">
        <v>249</v>
      </c>
      <c r="AB25" s="29" t="s">
        <v>228</v>
      </c>
      <c r="AC25" s="29" t="s">
        <v>5</v>
      </c>
      <c r="AD25" s="29" t="s">
        <v>325</v>
      </c>
      <c r="AE25" s="29" t="s">
        <v>6</v>
      </c>
      <c r="AF25" s="29" t="s">
        <v>6</v>
      </c>
      <c r="AG25" s="29" t="s">
        <v>6</v>
      </c>
    </row>
    <row r="26" spans="1:33" x14ac:dyDescent="0.25">
      <c r="A26" s="29" t="s">
        <v>2</v>
      </c>
      <c r="B26" s="29" t="s">
        <v>3</v>
      </c>
      <c r="C26" s="29" t="s">
        <v>250</v>
      </c>
      <c r="D26" s="29" t="s">
        <v>18</v>
      </c>
      <c r="E26" s="29" t="s">
        <v>5</v>
      </c>
      <c r="F26" s="29" t="s">
        <v>255</v>
      </c>
      <c r="I26" s="30">
        <v>690</v>
      </c>
      <c r="P26" s="29" t="s">
        <v>1</v>
      </c>
      <c r="Q26" s="29" t="s">
        <v>317</v>
      </c>
      <c r="R26" s="29" t="s">
        <v>318</v>
      </c>
      <c r="S26" s="29" t="s">
        <v>319</v>
      </c>
      <c r="T26" s="29" t="s">
        <v>320</v>
      </c>
      <c r="U26" s="29" t="s">
        <v>321</v>
      </c>
      <c r="V26" s="29" t="s">
        <v>322</v>
      </c>
      <c r="W26" s="29" t="s">
        <v>2</v>
      </c>
      <c r="X26" s="29" t="s">
        <v>328</v>
      </c>
      <c r="Y26" s="29" t="s">
        <v>3</v>
      </c>
      <c r="Z26" s="29" t="s">
        <v>324</v>
      </c>
      <c r="AA26" s="29" t="s">
        <v>250</v>
      </c>
      <c r="AB26" s="29" t="s">
        <v>18</v>
      </c>
      <c r="AC26" s="29" t="s">
        <v>5</v>
      </c>
      <c r="AD26" s="29" t="s">
        <v>325</v>
      </c>
      <c r="AE26" s="29" t="s">
        <v>19</v>
      </c>
      <c r="AF26" s="29" t="s">
        <v>333</v>
      </c>
      <c r="AG26" s="29" t="s">
        <v>6</v>
      </c>
    </row>
    <row r="27" spans="1:33" x14ac:dyDescent="0.25">
      <c r="A27" s="29" t="s">
        <v>2</v>
      </c>
      <c r="B27" s="29" t="s">
        <v>3</v>
      </c>
      <c r="C27" s="29" t="s">
        <v>250</v>
      </c>
      <c r="D27" s="29" t="s">
        <v>18</v>
      </c>
      <c r="E27" s="29" t="s">
        <v>5</v>
      </c>
      <c r="F27" s="29" t="s">
        <v>21</v>
      </c>
      <c r="I27" s="30">
        <v>31540</v>
      </c>
      <c r="P27" s="29" t="s">
        <v>1</v>
      </c>
      <c r="Q27" s="29" t="s">
        <v>317</v>
      </c>
      <c r="R27" s="29" t="s">
        <v>318</v>
      </c>
      <c r="S27" s="29" t="s">
        <v>319</v>
      </c>
      <c r="T27" s="29" t="s">
        <v>320</v>
      </c>
      <c r="U27" s="29" t="s">
        <v>321</v>
      </c>
      <c r="V27" s="29" t="s">
        <v>322</v>
      </c>
      <c r="W27" s="29" t="s">
        <v>2</v>
      </c>
      <c r="X27" s="29" t="s">
        <v>328</v>
      </c>
      <c r="Y27" s="29" t="s">
        <v>3</v>
      </c>
      <c r="Z27" s="29" t="s">
        <v>324</v>
      </c>
      <c r="AA27" s="29" t="s">
        <v>250</v>
      </c>
      <c r="AB27" s="29" t="s">
        <v>18</v>
      </c>
      <c r="AC27" s="29" t="s">
        <v>5</v>
      </c>
      <c r="AD27" s="29" t="s">
        <v>325</v>
      </c>
      <c r="AE27" s="29" t="s">
        <v>20</v>
      </c>
      <c r="AF27" s="29" t="s">
        <v>327</v>
      </c>
      <c r="AG27" s="29" t="s">
        <v>6</v>
      </c>
    </row>
    <row r="28" spans="1:33" x14ac:dyDescent="0.25">
      <c r="A28" s="29" t="s">
        <v>2</v>
      </c>
      <c r="B28" s="29" t="s">
        <v>3</v>
      </c>
      <c r="C28" s="29" t="s">
        <v>256</v>
      </c>
      <c r="D28" s="29" t="s">
        <v>339</v>
      </c>
      <c r="E28" s="29" t="s">
        <v>5</v>
      </c>
      <c r="F28" s="29" t="s">
        <v>257</v>
      </c>
      <c r="I28" s="30">
        <v>50000</v>
      </c>
      <c r="P28" s="29" t="s">
        <v>1</v>
      </c>
      <c r="Q28" s="29" t="s">
        <v>317</v>
      </c>
      <c r="R28" s="29" t="s">
        <v>318</v>
      </c>
      <c r="S28" s="29" t="s">
        <v>319</v>
      </c>
      <c r="T28" s="29" t="s">
        <v>320</v>
      </c>
      <c r="U28" s="29" t="s">
        <v>321</v>
      </c>
      <c r="V28" s="29" t="s">
        <v>322</v>
      </c>
      <c r="W28" s="29" t="s">
        <v>2</v>
      </c>
      <c r="X28" s="29" t="s">
        <v>328</v>
      </c>
      <c r="Y28" s="29" t="s">
        <v>3</v>
      </c>
      <c r="Z28" s="29" t="s">
        <v>324</v>
      </c>
      <c r="AA28" s="29" t="s">
        <v>250</v>
      </c>
      <c r="AB28" s="29" t="s">
        <v>18</v>
      </c>
      <c r="AC28" s="29" t="s">
        <v>5</v>
      </c>
      <c r="AD28" s="29" t="s">
        <v>325</v>
      </c>
      <c r="AE28" s="29" t="s">
        <v>251</v>
      </c>
      <c r="AF28" s="29" t="s">
        <v>334</v>
      </c>
      <c r="AG28" s="29" t="s">
        <v>6</v>
      </c>
    </row>
    <row r="29" spans="1:33" x14ac:dyDescent="0.25">
      <c r="A29" s="29" t="s">
        <v>2</v>
      </c>
      <c r="B29" s="29" t="s">
        <v>3</v>
      </c>
      <c r="C29" s="29" t="s">
        <v>258</v>
      </c>
      <c r="D29" s="29" t="s">
        <v>22</v>
      </c>
      <c r="E29" s="29" t="s">
        <v>5</v>
      </c>
      <c r="F29" s="29" t="s">
        <v>6</v>
      </c>
      <c r="I29" s="30">
        <v>4268871.0999999996</v>
      </c>
      <c r="P29" s="29" t="s">
        <v>1</v>
      </c>
      <c r="Q29" s="29" t="s">
        <v>317</v>
      </c>
      <c r="R29" s="29" t="s">
        <v>318</v>
      </c>
      <c r="S29" s="29" t="s">
        <v>319</v>
      </c>
      <c r="T29" s="29" t="s">
        <v>320</v>
      </c>
      <c r="U29" s="29" t="s">
        <v>321</v>
      </c>
      <c r="V29" s="29" t="s">
        <v>322</v>
      </c>
      <c r="W29" s="29" t="s">
        <v>2</v>
      </c>
      <c r="X29" s="29" t="s">
        <v>328</v>
      </c>
      <c r="Y29" s="29" t="s">
        <v>3</v>
      </c>
      <c r="Z29" s="29" t="s">
        <v>324</v>
      </c>
      <c r="AA29" s="29" t="s">
        <v>250</v>
      </c>
      <c r="AB29" s="29" t="s">
        <v>18</v>
      </c>
      <c r="AC29" s="29" t="s">
        <v>5</v>
      </c>
      <c r="AD29" s="29" t="s">
        <v>325</v>
      </c>
      <c r="AE29" s="29" t="s">
        <v>252</v>
      </c>
      <c r="AF29" s="29" t="s">
        <v>335</v>
      </c>
      <c r="AG29" s="29" t="s">
        <v>6</v>
      </c>
    </row>
    <row r="30" spans="1:33" x14ac:dyDescent="0.25">
      <c r="A30" s="29" t="s">
        <v>2</v>
      </c>
      <c r="B30" s="29" t="s">
        <v>3</v>
      </c>
      <c r="C30" s="29" t="s">
        <v>259</v>
      </c>
      <c r="D30" s="29" t="s">
        <v>23</v>
      </c>
      <c r="E30" s="29" t="s">
        <v>5</v>
      </c>
      <c r="F30" s="29" t="s">
        <v>243</v>
      </c>
      <c r="I30" s="30">
        <v>30000</v>
      </c>
      <c r="P30" s="29" t="s">
        <v>1</v>
      </c>
      <c r="Q30" s="29" t="s">
        <v>317</v>
      </c>
      <c r="R30" s="29" t="s">
        <v>318</v>
      </c>
      <c r="S30" s="29" t="s">
        <v>319</v>
      </c>
      <c r="T30" s="29" t="s">
        <v>320</v>
      </c>
      <c r="U30" s="29" t="s">
        <v>321</v>
      </c>
      <c r="V30" s="29" t="s">
        <v>322</v>
      </c>
      <c r="W30" s="29" t="s">
        <v>2</v>
      </c>
      <c r="X30" s="29" t="s">
        <v>328</v>
      </c>
      <c r="Y30" s="29" t="s">
        <v>3</v>
      </c>
      <c r="Z30" s="29" t="s">
        <v>324</v>
      </c>
      <c r="AA30" s="29" t="s">
        <v>250</v>
      </c>
      <c r="AB30" s="29" t="s">
        <v>18</v>
      </c>
      <c r="AC30" s="29" t="s">
        <v>5</v>
      </c>
      <c r="AD30" s="29" t="s">
        <v>325</v>
      </c>
      <c r="AE30" s="29" t="s">
        <v>253</v>
      </c>
      <c r="AF30" s="29" t="s">
        <v>336</v>
      </c>
      <c r="AG30" s="29" t="s">
        <v>6</v>
      </c>
    </row>
    <row r="31" spans="1:33" x14ac:dyDescent="0.25">
      <c r="A31" s="29" t="s">
        <v>2</v>
      </c>
      <c r="B31" s="29" t="s">
        <v>3</v>
      </c>
      <c r="C31" s="29" t="s">
        <v>259</v>
      </c>
      <c r="D31" s="29" t="s">
        <v>23</v>
      </c>
      <c r="E31" s="29" t="s">
        <v>5</v>
      </c>
      <c r="F31" s="29" t="s">
        <v>6</v>
      </c>
      <c r="I31" s="30">
        <v>169644</v>
      </c>
      <c r="P31" s="29" t="s">
        <v>1</v>
      </c>
      <c r="Q31" s="29" t="s">
        <v>317</v>
      </c>
      <c r="R31" s="29" t="s">
        <v>318</v>
      </c>
      <c r="S31" s="29" t="s">
        <v>319</v>
      </c>
      <c r="T31" s="29" t="s">
        <v>320</v>
      </c>
      <c r="U31" s="29" t="s">
        <v>321</v>
      </c>
      <c r="V31" s="29" t="s">
        <v>322</v>
      </c>
      <c r="W31" s="29" t="s">
        <v>2</v>
      </c>
      <c r="X31" s="29" t="s">
        <v>328</v>
      </c>
      <c r="Y31" s="29" t="s">
        <v>3</v>
      </c>
      <c r="Z31" s="29" t="s">
        <v>324</v>
      </c>
      <c r="AA31" s="29" t="s">
        <v>250</v>
      </c>
      <c r="AB31" s="29" t="s">
        <v>18</v>
      </c>
      <c r="AC31" s="29" t="s">
        <v>5</v>
      </c>
      <c r="AD31" s="29" t="s">
        <v>325</v>
      </c>
      <c r="AE31" s="29" t="s">
        <v>254</v>
      </c>
      <c r="AF31" s="29" t="s">
        <v>337</v>
      </c>
      <c r="AG31" s="29" t="s">
        <v>6</v>
      </c>
    </row>
    <row r="32" spans="1:33" x14ac:dyDescent="0.25">
      <c r="A32" s="29" t="s">
        <v>2</v>
      </c>
      <c r="B32" s="29" t="s">
        <v>3</v>
      </c>
      <c r="C32" s="29" t="s">
        <v>260</v>
      </c>
      <c r="D32" s="29" t="s">
        <v>24</v>
      </c>
      <c r="E32" s="29" t="s">
        <v>5</v>
      </c>
      <c r="F32" s="29" t="s">
        <v>243</v>
      </c>
      <c r="I32" s="30">
        <v>45000</v>
      </c>
      <c r="P32" s="29" t="s">
        <v>1</v>
      </c>
      <c r="Q32" s="29" t="s">
        <v>317</v>
      </c>
      <c r="R32" s="29" t="s">
        <v>318</v>
      </c>
      <c r="S32" s="29" t="s">
        <v>319</v>
      </c>
      <c r="T32" s="29" t="s">
        <v>320</v>
      </c>
      <c r="U32" s="29" t="s">
        <v>321</v>
      </c>
      <c r="V32" s="29" t="s">
        <v>322</v>
      </c>
      <c r="W32" s="29" t="s">
        <v>2</v>
      </c>
      <c r="X32" s="29" t="s">
        <v>328</v>
      </c>
      <c r="Y32" s="29" t="s">
        <v>3</v>
      </c>
      <c r="Z32" s="29" t="s">
        <v>324</v>
      </c>
      <c r="AA32" s="29" t="s">
        <v>250</v>
      </c>
      <c r="AB32" s="29" t="s">
        <v>18</v>
      </c>
      <c r="AC32" s="29" t="s">
        <v>5</v>
      </c>
      <c r="AD32" s="29" t="s">
        <v>325</v>
      </c>
      <c r="AE32" s="29" t="s">
        <v>255</v>
      </c>
      <c r="AF32" s="29" t="s">
        <v>338</v>
      </c>
      <c r="AG32" s="29" t="s">
        <v>6</v>
      </c>
    </row>
    <row r="33" spans="1:33" x14ac:dyDescent="0.25">
      <c r="A33" s="29" t="s">
        <v>2</v>
      </c>
      <c r="B33" s="29" t="s">
        <v>3</v>
      </c>
      <c r="C33" s="29" t="s">
        <v>260</v>
      </c>
      <c r="D33" s="29" t="s">
        <v>24</v>
      </c>
      <c r="E33" s="29" t="s">
        <v>5</v>
      </c>
      <c r="F33" s="29" t="s">
        <v>6</v>
      </c>
      <c r="I33" s="30">
        <v>420960</v>
      </c>
      <c r="P33" s="29" t="s">
        <v>1</v>
      </c>
      <c r="Q33" s="29" t="s">
        <v>317</v>
      </c>
      <c r="R33" s="29" t="s">
        <v>318</v>
      </c>
      <c r="S33" s="29" t="s">
        <v>319</v>
      </c>
      <c r="T33" s="29" t="s">
        <v>320</v>
      </c>
      <c r="U33" s="29" t="s">
        <v>321</v>
      </c>
      <c r="V33" s="29" t="s">
        <v>322</v>
      </c>
      <c r="W33" s="29" t="s">
        <v>2</v>
      </c>
      <c r="X33" s="29" t="s">
        <v>328</v>
      </c>
      <c r="Y33" s="29" t="s">
        <v>3</v>
      </c>
      <c r="Z33" s="29" t="s">
        <v>324</v>
      </c>
      <c r="AA33" s="29" t="s">
        <v>250</v>
      </c>
      <c r="AB33" s="29" t="s">
        <v>18</v>
      </c>
      <c r="AC33" s="29" t="s">
        <v>5</v>
      </c>
      <c r="AD33" s="29" t="s">
        <v>325</v>
      </c>
      <c r="AE33" s="29" t="s">
        <v>21</v>
      </c>
      <c r="AF33" s="29" t="s">
        <v>326</v>
      </c>
      <c r="AG33" s="29" t="s">
        <v>6</v>
      </c>
    </row>
    <row r="34" spans="1:33" x14ac:dyDescent="0.25">
      <c r="A34" s="29" t="s">
        <v>2</v>
      </c>
      <c r="B34" s="29" t="s">
        <v>3</v>
      </c>
      <c r="C34" s="29" t="s">
        <v>261</v>
      </c>
      <c r="D34" s="29" t="s">
        <v>25</v>
      </c>
      <c r="E34" s="29" t="s">
        <v>5</v>
      </c>
      <c r="F34" s="29" t="s">
        <v>243</v>
      </c>
      <c r="I34" s="30">
        <v>435</v>
      </c>
      <c r="P34" s="29" t="s">
        <v>1</v>
      </c>
      <c r="Q34" s="29" t="s">
        <v>317</v>
      </c>
      <c r="R34" s="29" t="s">
        <v>318</v>
      </c>
      <c r="S34" s="29" t="s">
        <v>319</v>
      </c>
      <c r="T34" s="29" t="s">
        <v>320</v>
      </c>
      <c r="U34" s="29" t="s">
        <v>321</v>
      </c>
      <c r="V34" s="29" t="s">
        <v>322</v>
      </c>
      <c r="W34" s="29" t="s">
        <v>2</v>
      </c>
      <c r="X34" s="29" t="s">
        <v>328</v>
      </c>
      <c r="Y34" s="29" t="s">
        <v>3</v>
      </c>
      <c r="Z34" s="29" t="s">
        <v>324</v>
      </c>
      <c r="AA34" s="29" t="s">
        <v>256</v>
      </c>
      <c r="AB34" s="29" t="s">
        <v>339</v>
      </c>
      <c r="AC34" s="29" t="s">
        <v>5</v>
      </c>
      <c r="AD34" s="29" t="s">
        <v>325</v>
      </c>
      <c r="AE34" s="29" t="s">
        <v>257</v>
      </c>
      <c r="AF34" s="29" t="s">
        <v>340</v>
      </c>
      <c r="AG34" s="29" t="s">
        <v>6</v>
      </c>
    </row>
    <row r="35" spans="1:33" x14ac:dyDescent="0.25">
      <c r="A35" s="29" t="s">
        <v>2</v>
      </c>
      <c r="B35" s="29" t="s">
        <v>3</v>
      </c>
      <c r="C35" s="29" t="s">
        <v>261</v>
      </c>
      <c r="D35" s="29" t="s">
        <v>25</v>
      </c>
      <c r="E35" s="29" t="s">
        <v>5</v>
      </c>
      <c r="F35" s="29" t="s">
        <v>6</v>
      </c>
      <c r="I35" s="30">
        <v>170000.1</v>
      </c>
      <c r="P35" s="29" t="s">
        <v>1</v>
      </c>
      <c r="Q35" s="29" t="s">
        <v>317</v>
      </c>
      <c r="R35" s="29" t="s">
        <v>318</v>
      </c>
      <c r="S35" s="29" t="s">
        <v>319</v>
      </c>
      <c r="T35" s="29" t="s">
        <v>320</v>
      </c>
      <c r="U35" s="29" t="s">
        <v>321</v>
      </c>
      <c r="V35" s="29" t="s">
        <v>322</v>
      </c>
      <c r="W35" s="29" t="s">
        <v>2</v>
      </c>
      <c r="X35" s="29" t="s">
        <v>328</v>
      </c>
      <c r="Y35" s="29" t="s">
        <v>3</v>
      </c>
      <c r="Z35" s="29" t="s">
        <v>324</v>
      </c>
      <c r="AA35" s="29" t="s">
        <v>258</v>
      </c>
      <c r="AB35" s="29" t="s">
        <v>22</v>
      </c>
      <c r="AC35" s="29" t="s">
        <v>5</v>
      </c>
      <c r="AD35" s="29" t="s">
        <v>325</v>
      </c>
      <c r="AE35" s="29" t="s">
        <v>6</v>
      </c>
      <c r="AF35" s="29" t="s">
        <v>6</v>
      </c>
      <c r="AG35" s="29" t="s">
        <v>6</v>
      </c>
    </row>
    <row r="36" spans="1:33" x14ac:dyDescent="0.25">
      <c r="A36" s="29" t="s">
        <v>2</v>
      </c>
      <c r="B36" s="29" t="s">
        <v>3</v>
      </c>
      <c r="C36" s="29" t="s">
        <v>262</v>
      </c>
      <c r="D36" s="29" t="s">
        <v>341</v>
      </c>
      <c r="E36" s="29" t="s">
        <v>5</v>
      </c>
      <c r="F36" s="29" t="s">
        <v>243</v>
      </c>
      <c r="I36" s="30">
        <v>19440</v>
      </c>
      <c r="P36" s="29" t="s">
        <v>1</v>
      </c>
      <c r="Q36" s="29" t="s">
        <v>317</v>
      </c>
      <c r="R36" s="29" t="s">
        <v>318</v>
      </c>
      <c r="S36" s="29" t="s">
        <v>319</v>
      </c>
      <c r="T36" s="29" t="s">
        <v>320</v>
      </c>
      <c r="U36" s="29" t="s">
        <v>321</v>
      </c>
      <c r="V36" s="29" t="s">
        <v>322</v>
      </c>
      <c r="W36" s="29" t="s">
        <v>2</v>
      </c>
      <c r="X36" s="29" t="s">
        <v>328</v>
      </c>
      <c r="Y36" s="29" t="s">
        <v>3</v>
      </c>
      <c r="Z36" s="29" t="s">
        <v>324</v>
      </c>
      <c r="AA36" s="29" t="s">
        <v>259</v>
      </c>
      <c r="AB36" s="29" t="s">
        <v>23</v>
      </c>
      <c r="AC36" s="29" t="s">
        <v>5</v>
      </c>
      <c r="AD36" s="29" t="s">
        <v>325</v>
      </c>
      <c r="AE36" s="29" t="s">
        <v>243</v>
      </c>
      <c r="AF36" s="29" t="s">
        <v>332</v>
      </c>
      <c r="AG36" s="29" t="s">
        <v>6</v>
      </c>
    </row>
    <row r="37" spans="1:33" x14ac:dyDescent="0.25">
      <c r="A37" s="29" t="s">
        <v>2</v>
      </c>
      <c r="B37" s="29" t="s">
        <v>3</v>
      </c>
      <c r="C37" s="29" t="s">
        <v>262</v>
      </c>
      <c r="D37" s="29" t="s">
        <v>341</v>
      </c>
      <c r="E37" s="29" t="s">
        <v>5</v>
      </c>
      <c r="F37" s="29" t="s">
        <v>6</v>
      </c>
      <c r="I37" s="30">
        <v>2728746.2</v>
      </c>
      <c r="P37" s="29" t="s">
        <v>1</v>
      </c>
      <c r="Q37" s="29" t="s">
        <v>317</v>
      </c>
      <c r="R37" s="29" t="s">
        <v>318</v>
      </c>
      <c r="S37" s="29" t="s">
        <v>319</v>
      </c>
      <c r="T37" s="29" t="s">
        <v>320</v>
      </c>
      <c r="U37" s="29" t="s">
        <v>321</v>
      </c>
      <c r="V37" s="29" t="s">
        <v>322</v>
      </c>
      <c r="W37" s="29" t="s">
        <v>2</v>
      </c>
      <c r="X37" s="29" t="s">
        <v>328</v>
      </c>
      <c r="Y37" s="29" t="s">
        <v>3</v>
      </c>
      <c r="Z37" s="29" t="s">
        <v>324</v>
      </c>
      <c r="AA37" s="29" t="s">
        <v>259</v>
      </c>
      <c r="AB37" s="29" t="s">
        <v>23</v>
      </c>
      <c r="AC37" s="29" t="s">
        <v>5</v>
      </c>
      <c r="AD37" s="29" t="s">
        <v>325</v>
      </c>
      <c r="AE37" s="29" t="s">
        <v>6</v>
      </c>
      <c r="AF37" s="29" t="s">
        <v>6</v>
      </c>
      <c r="AG37" s="29" t="s">
        <v>6</v>
      </c>
    </row>
    <row r="38" spans="1:33" x14ac:dyDescent="0.25">
      <c r="A38" s="29" t="s">
        <v>2</v>
      </c>
      <c r="B38" s="29" t="s">
        <v>3</v>
      </c>
      <c r="C38" s="29" t="s">
        <v>263</v>
      </c>
      <c r="D38" s="29" t="s">
        <v>26</v>
      </c>
      <c r="E38" s="29" t="s">
        <v>5</v>
      </c>
      <c r="F38" s="29" t="s">
        <v>243</v>
      </c>
      <c r="I38" s="30">
        <v>225</v>
      </c>
      <c r="P38" s="29" t="s">
        <v>1</v>
      </c>
      <c r="Q38" s="29" t="s">
        <v>317</v>
      </c>
      <c r="R38" s="29" t="s">
        <v>318</v>
      </c>
      <c r="S38" s="29" t="s">
        <v>319</v>
      </c>
      <c r="T38" s="29" t="s">
        <v>320</v>
      </c>
      <c r="U38" s="29" t="s">
        <v>321</v>
      </c>
      <c r="V38" s="29" t="s">
        <v>322</v>
      </c>
      <c r="W38" s="29" t="s">
        <v>2</v>
      </c>
      <c r="X38" s="29" t="s">
        <v>328</v>
      </c>
      <c r="Y38" s="29" t="s">
        <v>3</v>
      </c>
      <c r="Z38" s="29" t="s">
        <v>324</v>
      </c>
      <c r="AA38" s="29" t="s">
        <v>260</v>
      </c>
      <c r="AB38" s="29" t="s">
        <v>24</v>
      </c>
      <c r="AC38" s="29" t="s">
        <v>5</v>
      </c>
      <c r="AD38" s="29" t="s">
        <v>325</v>
      </c>
      <c r="AE38" s="29" t="s">
        <v>243</v>
      </c>
      <c r="AF38" s="29" t="s">
        <v>332</v>
      </c>
      <c r="AG38" s="29" t="s">
        <v>6</v>
      </c>
    </row>
    <row r="39" spans="1:33" x14ac:dyDescent="0.25">
      <c r="A39" s="29" t="s">
        <v>2</v>
      </c>
      <c r="B39" s="29" t="s">
        <v>3</v>
      </c>
      <c r="C39" s="29" t="s">
        <v>263</v>
      </c>
      <c r="D39" s="29" t="s">
        <v>26</v>
      </c>
      <c r="E39" s="29" t="s">
        <v>5</v>
      </c>
      <c r="F39" s="29" t="s">
        <v>6</v>
      </c>
      <c r="I39" s="30">
        <v>33109</v>
      </c>
      <c r="P39" s="29" t="s">
        <v>1</v>
      </c>
      <c r="Q39" s="29" t="s">
        <v>317</v>
      </c>
      <c r="R39" s="29" t="s">
        <v>318</v>
      </c>
      <c r="S39" s="29" t="s">
        <v>319</v>
      </c>
      <c r="T39" s="29" t="s">
        <v>320</v>
      </c>
      <c r="U39" s="29" t="s">
        <v>321</v>
      </c>
      <c r="V39" s="29" t="s">
        <v>322</v>
      </c>
      <c r="W39" s="29" t="s">
        <v>2</v>
      </c>
      <c r="X39" s="29" t="s">
        <v>328</v>
      </c>
      <c r="Y39" s="29" t="s">
        <v>3</v>
      </c>
      <c r="Z39" s="29" t="s">
        <v>324</v>
      </c>
      <c r="AA39" s="29" t="s">
        <v>260</v>
      </c>
      <c r="AB39" s="29" t="s">
        <v>24</v>
      </c>
      <c r="AC39" s="29" t="s">
        <v>5</v>
      </c>
      <c r="AD39" s="29" t="s">
        <v>325</v>
      </c>
      <c r="AE39" s="29" t="s">
        <v>6</v>
      </c>
      <c r="AF39" s="29" t="s">
        <v>6</v>
      </c>
      <c r="AG39" s="29" t="s">
        <v>6</v>
      </c>
    </row>
    <row r="40" spans="1:33" x14ac:dyDescent="0.25">
      <c r="A40" s="29" t="s">
        <v>2</v>
      </c>
      <c r="B40" s="29" t="s">
        <v>3</v>
      </c>
      <c r="C40" s="29" t="s">
        <v>264</v>
      </c>
      <c r="D40" s="29" t="s">
        <v>27</v>
      </c>
      <c r="E40" s="29" t="s">
        <v>5</v>
      </c>
      <c r="F40" s="29" t="s">
        <v>6</v>
      </c>
      <c r="I40" s="30">
        <v>33109</v>
      </c>
      <c r="P40" s="29" t="s">
        <v>1</v>
      </c>
      <c r="Q40" s="29" t="s">
        <v>317</v>
      </c>
      <c r="R40" s="29" t="s">
        <v>318</v>
      </c>
      <c r="S40" s="29" t="s">
        <v>319</v>
      </c>
      <c r="T40" s="29" t="s">
        <v>320</v>
      </c>
      <c r="U40" s="29" t="s">
        <v>321</v>
      </c>
      <c r="V40" s="29" t="s">
        <v>322</v>
      </c>
      <c r="W40" s="29" t="s">
        <v>2</v>
      </c>
      <c r="X40" s="29" t="s">
        <v>328</v>
      </c>
      <c r="Y40" s="29" t="s">
        <v>3</v>
      </c>
      <c r="Z40" s="29" t="s">
        <v>324</v>
      </c>
      <c r="AA40" s="29" t="s">
        <v>261</v>
      </c>
      <c r="AB40" s="29" t="s">
        <v>25</v>
      </c>
      <c r="AC40" s="29" t="s">
        <v>5</v>
      </c>
      <c r="AD40" s="29" t="s">
        <v>325</v>
      </c>
      <c r="AE40" s="29" t="s">
        <v>243</v>
      </c>
      <c r="AF40" s="29" t="s">
        <v>332</v>
      </c>
      <c r="AG40" s="29" t="s">
        <v>6</v>
      </c>
    </row>
    <row r="41" spans="1:33" x14ac:dyDescent="0.25">
      <c r="A41" s="29" t="s">
        <v>2</v>
      </c>
      <c r="B41" s="29" t="s">
        <v>3</v>
      </c>
      <c r="C41" s="29" t="s">
        <v>264</v>
      </c>
      <c r="D41" s="29" t="s">
        <v>27</v>
      </c>
      <c r="E41" s="29" t="s">
        <v>5</v>
      </c>
      <c r="F41" s="29" t="s">
        <v>243</v>
      </c>
      <c r="I41" s="30">
        <v>225</v>
      </c>
      <c r="P41" s="29" t="s">
        <v>1</v>
      </c>
      <c r="Q41" s="29" t="s">
        <v>317</v>
      </c>
      <c r="R41" s="29" t="s">
        <v>318</v>
      </c>
      <c r="S41" s="29" t="s">
        <v>319</v>
      </c>
      <c r="T41" s="29" t="s">
        <v>320</v>
      </c>
      <c r="U41" s="29" t="s">
        <v>321</v>
      </c>
      <c r="V41" s="29" t="s">
        <v>322</v>
      </c>
      <c r="W41" s="29" t="s">
        <v>2</v>
      </c>
      <c r="X41" s="29" t="s">
        <v>328</v>
      </c>
      <c r="Y41" s="29" t="s">
        <v>3</v>
      </c>
      <c r="Z41" s="29" t="s">
        <v>324</v>
      </c>
      <c r="AA41" s="29" t="s">
        <v>261</v>
      </c>
      <c r="AB41" s="29" t="s">
        <v>25</v>
      </c>
      <c r="AC41" s="29" t="s">
        <v>5</v>
      </c>
      <c r="AD41" s="29" t="s">
        <v>325</v>
      </c>
      <c r="AE41" s="29" t="s">
        <v>6</v>
      </c>
      <c r="AF41" s="29" t="s">
        <v>6</v>
      </c>
      <c r="AG41" s="29" t="s">
        <v>6</v>
      </c>
    </row>
    <row r="42" spans="1:33" x14ac:dyDescent="0.25">
      <c r="A42" s="29" t="s">
        <v>2</v>
      </c>
      <c r="B42" s="29" t="s">
        <v>3</v>
      </c>
      <c r="C42" s="29" t="s">
        <v>265</v>
      </c>
      <c r="D42" s="29" t="s">
        <v>342</v>
      </c>
      <c r="E42" s="29" t="s">
        <v>5</v>
      </c>
      <c r="F42" s="29" t="s">
        <v>6</v>
      </c>
      <c r="I42" s="30">
        <v>1076625.6000000001</v>
      </c>
      <c r="P42" s="29" t="s">
        <v>1</v>
      </c>
      <c r="Q42" s="29" t="s">
        <v>317</v>
      </c>
      <c r="R42" s="29" t="s">
        <v>318</v>
      </c>
      <c r="S42" s="29" t="s">
        <v>319</v>
      </c>
      <c r="T42" s="29" t="s">
        <v>320</v>
      </c>
      <c r="U42" s="29" t="s">
        <v>321</v>
      </c>
      <c r="V42" s="29" t="s">
        <v>322</v>
      </c>
      <c r="W42" s="29" t="s">
        <v>2</v>
      </c>
      <c r="X42" s="29" t="s">
        <v>328</v>
      </c>
      <c r="Y42" s="29" t="s">
        <v>3</v>
      </c>
      <c r="Z42" s="29" t="s">
        <v>324</v>
      </c>
      <c r="AA42" s="29" t="s">
        <v>262</v>
      </c>
      <c r="AB42" s="29" t="s">
        <v>341</v>
      </c>
      <c r="AC42" s="29" t="s">
        <v>5</v>
      </c>
      <c r="AD42" s="29" t="s">
        <v>325</v>
      </c>
      <c r="AE42" s="29" t="s">
        <v>243</v>
      </c>
      <c r="AF42" s="29" t="s">
        <v>332</v>
      </c>
      <c r="AG42" s="29" t="s">
        <v>6</v>
      </c>
    </row>
    <row r="43" spans="1:33" x14ac:dyDescent="0.25">
      <c r="A43" s="29" t="s">
        <v>2</v>
      </c>
      <c r="B43" s="29" t="s">
        <v>3</v>
      </c>
      <c r="C43" s="29" t="s">
        <v>266</v>
      </c>
      <c r="D43" s="29" t="s">
        <v>159</v>
      </c>
      <c r="E43" s="29" t="s">
        <v>5</v>
      </c>
      <c r="F43" s="29" t="s">
        <v>6</v>
      </c>
      <c r="I43" s="30">
        <v>101507</v>
      </c>
      <c r="P43" s="29" t="s">
        <v>1</v>
      </c>
      <c r="Q43" s="29" t="s">
        <v>317</v>
      </c>
      <c r="R43" s="29" t="s">
        <v>318</v>
      </c>
      <c r="S43" s="29" t="s">
        <v>319</v>
      </c>
      <c r="T43" s="29" t="s">
        <v>320</v>
      </c>
      <c r="U43" s="29" t="s">
        <v>321</v>
      </c>
      <c r="V43" s="29" t="s">
        <v>322</v>
      </c>
      <c r="W43" s="29" t="s">
        <v>2</v>
      </c>
      <c r="X43" s="29" t="s">
        <v>328</v>
      </c>
      <c r="Y43" s="29" t="s">
        <v>3</v>
      </c>
      <c r="Z43" s="29" t="s">
        <v>324</v>
      </c>
      <c r="AA43" s="29" t="s">
        <v>262</v>
      </c>
      <c r="AB43" s="29" t="s">
        <v>341</v>
      </c>
      <c r="AC43" s="29" t="s">
        <v>5</v>
      </c>
      <c r="AD43" s="29" t="s">
        <v>325</v>
      </c>
      <c r="AE43" s="29" t="s">
        <v>6</v>
      </c>
      <c r="AF43" s="29" t="s">
        <v>6</v>
      </c>
      <c r="AG43" s="29" t="s">
        <v>6</v>
      </c>
    </row>
    <row r="44" spans="1:33" x14ac:dyDescent="0.25">
      <c r="A44" s="29" t="s">
        <v>2</v>
      </c>
      <c r="B44" s="29" t="s">
        <v>3</v>
      </c>
      <c r="C44" s="29" t="s">
        <v>267</v>
      </c>
      <c r="D44" s="29" t="s">
        <v>343</v>
      </c>
      <c r="E44" s="29" t="s">
        <v>5</v>
      </c>
      <c r="F44" s="29" t="s">
        <v>6</v>
      </c>
      <c r="I44" s="30">
        <v>12903</v>
      </c>
      <c r="P44" s="29" t="s">
        <v>1</v>
      </c>
      <c r="Q44" s="29" t="s">
        <v>317</v>
      </c>
      <c r="R44" s="29" t="s">
        <v>318</v>
      </c>
      <c r="S44" s="29" t="s">
        <v>319</v>
      </c>
      <c r="T44" s="29" t="s">
        <v>320</v>
      </c>
      <c r="U44" s="29" t="s">
        <v>321</v>
      </c>
      <c r="V44" s="29" t="s">
        <v>322</v>
      </c>
      <c r="W44" s="29" t="s">
        <v>2</v>
      </c>
      <c r="X44" s="29" t="s">
        <v>328</v>
      </c>
      <c r="Y44" s="29" t="s">
        <v>3</v>
      </c>
      <c r="Z44" s="29" t="s">
        <v>324</v>
      </c>
      <c r="AA44" s="29" t="s">
        <v>263</v>
      </c>
      <c r="AB44" s="29" t="s">
        <v>26</v>
      </c>
      <c r="AC44" s="29" t="s">
        <v>5</v>
      </c>
      <c r="AD44" s="29" t="s">
        <v>325</v>
      </c>
      <c r="AE44" s="29" t="s">
        <v>243</v>
      </c>
      <c r="AF44" s="29" t="s">
        <v>332</v>
      </c>
      <c r="AG44" s="29" t="s">
        <v>6</v>
      </c>
    </row>
    <row r="45" spans="1:33" x14ac:dyDescent="0.25">
      <c r="A45" s="29" t="s">
        <v>2</v>
      </c>
      <c r="B45" s="29" t="s">
        <v>3</v>
      </c>
      <c r="C45" s="29" t="s">
        <v>268</v>
      </c>
      <c r="D45" s="29" t="s">
        <v>28</v>
      </c>
      <c r="E45" s="29" t="s">
        <v>5</v>
      </c>
      <c r="F45" s="29" t="s">
        <v>6</v>
      </c>
      <c r="I45" s="30">
        <v>919847</v>
      </c>
      <c r="P45" s="29" t="s">
        <v>1</v>
      </c>
      <c r="Q45" s="29" t="s">
        <v>317</v>
      </c>
      <c r="R45" s="29" t="s">
        <v>318</v>
      </c>
      <c r="S45" s="29" t="s">
        <v>319</v>
      </c>
      <c r="T45" s="29" t="s">
        <v>320</v>
      </c>
      <c r="U45" s="29" t="s">
        <v>321</v>
      </c>
      <c r="V45" s="29" t="s">
        <v>322</v>
      </c>
      <c r="W45" s="29" t="s">
        <v>2</v>
      </c>
      <c r="X45" s="29" t="s">
        <v>328</v>
      </c>
      <c r="Y45" s="29" t="s">
        <v>3</v>
      </c>
      <c r="Z45" s="29" t="s">
        <v>324</v>
      </c>
      <c r="AA45" s="29" t="s">
        <v>263</v>
      </c>
      <c r="AB45" s="29" t="s">
        <v>26</v>
      </c>
      <c r="AC45" s="29" t="s">
        <v>5</v>
      </c>
      <c r="AD45" s="29" t="s">
        <v>325</v>
      </c>
      <c r="AE45" s="29" t="s">
        <v>6</v>
      </c>
      <c r="AF45" s="29" t="s">
        <v>6</v>
      </c>
      <c r="AG45" s="29" t="s">
        <v>6</v>
      </c>
    </row>
    <row r="46" spans="1:33" x14ac:dyDescent="0.25">
      <c r="A46" s="29" t="s">
        <v>2</v>
      </c>
      <c r="B46" s="29" t="s">
        <v>3</v>
      </c>
      <c r="C46" s="29" t="s">
        <v>269</v>
      </c>
      <c r="D46" s="29" t="s">
        <v>29</v>
      </c>
      <c r="E46" s="29" t="s">
        <v>5</v>
      </c>
      <c r="F46" s="29" t="s">
        <v>235</v>
      </c>
      <c r="I46" s="30">
        <v>750</v>
      </c>
      <c r="P46" s="29" t="s">
        <v>1</v>
      </c>
      <c r="Q46" s="29" t="s">
        <v>317</v>
      </c>
      <c r="R46" s="29" t="s">
        <v>318</v>
      </c>
      <c r="S46" s="29" t="s">
        <v>319</v>
      </c>
      <c r="T46" s="29" t="s">
        <v>320</v>
      </c>
      <c r="U46" s="29" t="s">
        <v>321</v>
      </c>
      <c r="V46" s="29" t="s">
        <v>322</v>
      </c>
      <c r="W46" s="29" t="s">
        <v>2</v>
      </c>
      <c r="X46" s="29" t="s">
        <v>328</v>
      </c>
      <c r="Y46" s="29" t="s">
        <v>3</v>
      </c>
      <c r="Z46" s="29" t="s">
        <v>324</v>
      </c>
      <c r="AA46" s="29" t="s">
        <v>264</v>
      </c>
      <c r="AB46" s="29" t="s">
        <v>27</v>
      </c>
      <c r="AC46" s="29" t="s">
        <v>5</v>
      </c>
      <c r="AD46" s="29" t="s">
        <v>325</v>
      </c>
      <c r="AE46" s="29" t="s">
        <v>6</v>
      </c>
      <c r="AF46" s="29" t="s">
        <v>6</v>
      </c>
      <c r="AG46" s="29" t="s">
        <v>6</v>
      </c>
    </row>
    <row r="47" spans="1:33" x14ac:dyDescent="0.25">
      <c r="A47" s="29" t="s">
        <v>2</v>
      </c>
      <c r="B47" s="29" t="s">
        <v>3</v>
      </c>
      <c r="C47" s="29" t="s">
        <v>269</v>
      </c>
      <c r="D47" s="29" t="s">
        <v>29</v>
      </c>
      <c r="E47" s="29" t="s">
        <v>5</v>
      </c>
      <c r="F47" s="29" t="s">
        <v>6</v>
      </c>
      <c r="I47" s="30">
        <v>10878</v>
      </c>
      <c r="P47" s="29" t="s">
        <v>1</v>
      </c>
      <c r="Q47" s="29" t="s">
        <v>317</v>
      </c>
      <c r="R47" s="29" t="s">
        <v>318</v>
      </c>
      <c r="S47" s="29" t="s">
        <v>319</v>
      </c>
      <c r="T47" s="29" t="s">
        <v>320</v>
      </c>
      <c r="U47" s="29" t="s">
        <v>321</v>
      </c>
      <c r="V47" s="29" t="s">
        <v>322</v>
      </c>
      <c r="W47" s="29" t="s">
        <v>2</v>
      </c>
      <c r="X47" s="29" t="s">
        <v>328</v>
      </c>
      <c r="Y47" s="29" t="s">
        <v>3</v>
      </c>
      <c r="Z47" s="29" t="s">
        <v>324</v>
      </c>
      <c r="AA47" s="29" t="s">
        <v>264</v>
      </c>
      <c r="AB47" s="29" t="s">
        <v>27</v>
      </c>
      <c r="AC47" s="29" t="s">
        <v>5</v>
      </c>
      <c r="AD47" s="29" t="s">
        <v>325</v>
      </c>
      <c r="AE47" s="29" t="s">
        <v>243</v>
      </c>
      <c r="AF47" s="29" t="s">
        <v>332</v>
      </c>
      <c r="AG47" s="29" t="s">
        <v>6</v>
      </c>
    </row>
    <row r="48" spans="1:33" x14ac:dyDescent="0.25">
      <c r="A48" s="29" t="s">
        <v>2</v>
      </c>
      <c r="B48" s="29" t="s">
        <v>3</v>
      </c>
      <c r="C48" s="29" t="s">
        <v>270</v>
      </c>
      <c r="D48" s="29" t="s">
        <v>30</v>
      </c>
      <c r="E48" s="29" t="s">
        <v>5</v>
      </c>
      <c r="F48" s="29" t="s">
        <v>6</v>
      </c>
      <c r="I48" s="30">
        <v>81655</v>
      </c>
      <c r="P48" s="29" t="s">
        <v>1</v>
      </c>
      <c r="Q48" s="29" t="s">
        <v>317</v>
      </c>
      <c r="R48" s="29" t="s">
        <v>318</v>
      </c>
      <c r="S48" s="29" t="s">
        <v>319</v>
      </c>
      <c r="T48" s="29" t="s">
        <v>320</v>
      </c>
      <c r="U48" s="29" t="s">
        <v>321</v>
      </c>
      <c r="V48" s="29" t="s">
        <v>322</v>
      </c>
      <c r="W48" s="29" t="s">
        <v>2</v>
      </c>
      <c r="X48" s="29" t="s">
        <v>328</v>
      </c>
      <c r="Y48" s="29" t="s">
        <v>3</v>
      </c>
      <c r="Z48" s="29" t="s">
        <v>324</v>
      </c>
      <c r="AA48" s="29" t="s">
        <v>265</v>
      </c>
      <c r="AB48" s="29" t="s">
        <v>342</v>
      </c>
      <c r="AC48" s="29" t="s">
        <v>5</v>
      </c>
      <c r="AD48" s="29" t="s">
        <v>325</v>
      </c>
      <c r="AE48" s="29" t="s">
        <v>6</v>
      </c>
      <c r="AF48" s="29" t="s">
        <v>6</v>
      </c>
      <c r="AG48" s="29" t="s">
        <v>6</v>
      </c>
    </row>
    <row r="49" spans="1:33" x14ac:dyDescent="0.25">
      <c r="A49" s="29" t="s">
        <v>2</v>
      </c>
      <c r="B49" s="29" t="s">
        <v>3</v>
      </c>
      <c r="C49" s="29" t="s">
        <v>271</v>
      </c>
      <c r="D49" s="29" t="s">
        <v>31</v>
      </c>
      <c r="E49" s="29" t="s">
        <v>5</v>
      </c>
      <c r="F49" s="29" t="s">
        <v>6</v>
      </c>
      <c r="I49" s="30">
        <v>6653</v>
      </c>
      <c r="P49" s="29" t="s">
        <v>1</v>
      </c>
      <c r="Q49" s="29" t="s">
        <v>317</v>
      </c>
      <c r="R49" s="29" t="s">
        <v>318</v>
      </c>
      <c r="S49" s="29" t="s">
        <v>319</v>
      </c>
      <c r="T49" s="29" t="s">
        <v>320</v>
      </c>
      <c r="U49" s="29" t="s">
        <v>321</v>
      </c>
      <c r="V49" s="29" t="s">
        <v>322</v>
      </c>
      <c r="W49" s="29" t="s">
        <v>2</v>
      </c>
      <c r="X49" s="29" t="s">
        <v>328</v>
      </c>
      <c r="Y49" s="29" t="s">
        <v>3</v>
      </c>
      <c r="Z49" s="29" t="s">
        <v>324</v>
      </c>
      <c r="AA49" s="29" t="s">
        <v>266</v>
      </c>
      <c r="AB49" s="29" t="s">
        <v>159</v>
      </c>
      <c r="AC49" s="29" t="s">
        <v>5</v>
      </c>
      <c r="AD49" s="29" t="s">
        <v>325</v>
      </c>
      <c r="AE49" s="29" t="s">
        <v>6</v>
      </c>
      <c r="AF49" s="29" t="s">
        <v>6</v>
      </c>
      <c r="AG49" s="29" t="s">
        <v>6</v>
      </c>
    </row>
    <row r="50" spans="1:33" x14ac:dyDescent="0.25">
      <c r="A50" s="29" t="s">
        <v>2</v>
      </c>
      <c r="B50" s="29" t="s">
        <v>3</v>
      </c>
      <c r="C50" s="29" t="s">
        <v>272</v>
      </c>
      <c r="D50" s="29" t="s">
        <v>32</v>
      </c>
      <c r="E50" s="29" t="s">
        <v>5</v>
      </c>
      <c r="F50" s="29" t="s">
        <v>6</v>
      </c>
      <c r="I50" s="30">
        <v>625790</v>
      </c>
      <c r="P50" s="29" t="s">
        <v>1</v>
      </c>
      <c r="Q50" s="29" t="s">
        <v>317</v>
      </c>
      <c r="R50" s="29" t="s">
        <v>318</v>
      </c>
      <c r="S50" s="29" t="s">
        <v>319</v>
      </c>
      <c r="T50" s="29" t="s">
        <v>320</v>
      </c>
      <c r="U50" s="29" t="s">
        <v>321</v>
      </c>
      <c r="V50" s="29" t="s">
        <v>322</v>
      </c>
      <c r="W50" s="29" t="s">
        <v>2</v>
      </c>
      <c r="X50" s="29" t="s">
        <v>328</v>
      </c>
      <c r="Y50" s="29" t="s">
        <v>3</v>
      </c>
      <c r="Z50" s="29" t="s">
        <v>324</v>
      </c>
      <c r="AA50" s="29" t="s">
        <v>267</v>
      </c>
      <c r="AB50" s="29" t="s">
        <v>343</v>
      </c>
      <c r="AC50" s="29" t="s">
        <v>5</v>
      </c>
      <c r="AD50" s="29" t="s">
        <v>325</v>
      </c>
      <c r="AE50" s="29" t="s">
        <v>6</v>
      </c>
      <c r="AF50" s="29" t="s">
        <v>6</v>
      </c>
      <c r="AG50" s="29" t="s">
        <v>6</v>
      </c>
    </row>
    <row r="51" spans="1:33" x14ac:dyDescent="0.25">
      <c r="A51" s="29" t="s">
        <v>2</v>
      </c>
      <c r="B51" s="29" t="s">
        <v>3</v>
      </c>
      <c r="C51" s="29" t="s">
        <v>273</v>
      </c>
      <c r="D51" s="29" t="s">
        <v>33</v>
      </c>
      <c r="E51" s="29" t="s">
        <v>5</v>
      </c>
      <c r="F51" s="29" t="s">
        <v>243</v>
      </c>
      <c r="I51" s="30">
        <v>6500</v>
      </c>
      <c r="P51" s="29" t="s">
        <v>1</v>
      </c>
      <c r="Q51" s="29" t="s">
        <v>317</v>
      </c>
      <c r="R51" s="29" t="s">
        <v>318</v>
      </c>
      <c r="S51" s="29" t="s">
        <v>319</v>
      </c>
      <c r="T51" s="29" t="s">
        <v>320</v>
      </c>
      <c r="U51" s="29" t="s">
        <v>321</v>
      </c>
      <c r="V51" s="29" t="s">
        <v>322</v>
      </c>
      <c r="W51" s="29" t="s">
        <v>2</v>
      </c>
      <c r="X51" s="29" t="s">
        <v>328</v>
      </c>
      <c r="Y51" s="29" t="s">
        <v>3</v>
      </c>
      <c r="Z51" s="29" t="s">
        <v>324</v>
      </c>
      <c r="AA51" s="29" t="s">
        <v>268</v>
      </c>
      <c r="AB51" s="29" t="s">
        <v>28</v>
      </c>
      <c r="AC51" s="29" t="s">
        <v>5</v>
      </c>
      <c r="AD51" s="29" t="s">
        <v>325</v>
      </c>
      <c r="AE51" s="29" t="s">
        <v>6</v>
      </c>
      <c r="AF51" s="29" t="s">
        <v>6</v>
      </c>
      <c r="AG51" s="29" t="s">
        <v>6</v>
      </c>
    </row>
    <row r="52" spans="1:33" x14ac:dyDescent="0.25">
      <c r="A52" s="29" t="s">
        <v>2</v>
      </c>
      <c r="B52" s="29" t="s">
        <v>3</v>
      </c>
      <c r="C52" s="29" t="s">
        <v>273</v>
      </c>
      <c r="D52" s="29" t="s">
        <v>33</v>
      </c>
      <c r="E52" s="29" t="s">
        <v>5</v>
      </c>
      <c r="F52" s="29" t="s">
        <v>257</v>
      </c>
      <c r="I52" s="30">
        <v>3000</v>
      </c>
      <c r="P52" s="29" t="s">
        <v>1</v>
      </c>
      <c r="Q52" s="29" t="s">
        <v>317</v>
      </c>
      <c r="R52" s="29" t="s">
        <v>318</v>
      </c>
      <c r="S52" s="29" t="s">
        <v>319</v>
      </c>
      <c r="T52" s="29" t="s">
        <v>320</v>
      </c>
      <c r="U52" s="29" t="s">
        <v>321</v>
      </c>
      <c r="V52" s="29" t="s">
        <v>322</v>
      </c>
      <c r="W52" s="29" t="s">
        <v>2</v>
      </c>
      <c r="X52" s="29" t="s">
        <v>328</v>
      </c>
      <c r="Y52" s="29" t="s">
        <v>3</v>
      </c>
      <c r="Z52" s="29" t="s">
        <v>324</v>
      </c>
      <c r="AA52" s="29" t="s">
        <v>269</v>
      </c>
      <c r="AB52" s="29" t="s">
        <v>29</v>
      </c>
      <c r="AC52" s="29" t="s">
        <v>5</v>
      </c>
      <c r="AD52" s="29" t="s">
        <v>325</v>
      </c>
      <c r="AE52" s="29" t="s">
        <v>235</v>
      </c>
      <c r="AF52" s="29" t="s">
        <v>329</v>
      </c>
      <c r="AG52" s="29" t="s">
        <v>6</v>
      </c>
    </row>
    <row r="53" spans="1:33" x14ac:dyDescent="0.25">
      <c r="A53" s="29" t="s">
        <v>2</v>
      </c>
      <c r="B53" s="29" t="s">
        <v>3</v>
      </c>
      <c r="C53" s="29" t="s">
        <v>273</v>
      </c>
      <c r="D53" s="29" t="s">
        <v>33</v>
      </c>
      <c r="E53" s="29" t="s">
        <v>5</v>
      </c>
      <c r="F53" s="29" t="s">
        <v>6</v>
      </c>
      <c r="I53" s="30">
        <v>185035</v>
      </c>
      <c r="P53" s="29" t="s">
        <v>1</v>
      </c>
      <c r="Q53" s="29" t="s">
        <v>317</v>
      </c>
      <c r="R53" s="29" t="s">
        <v>318</v>
      </c>
      <c r="S53" s="29" t="s">
        <v>319</v>
      </c>
      <c r="T53" s="29" t="s">
        <v>320</v>
      </c>
      <c r="U53" s="29" t="s">
        <v>321</v>
      </c>
      <c r="V53" s="29" t="s">
        <v>322</v>
      </c>
      <c r="W53" s="29" t="s">
        <v>2</v>
      </c>
      <c r="X53" s="29" t="s">
        <v>328</v>
      </c>
      <c r="Y53" s="29" t="s">
        <v>3</v>
      </c>
      <c r="Z53" s="29" t="s">
        <v>324</v>
      </c>
      <c r="AA53" s="29" t="s">
        <v>269</v>
      </c>
      <c r="AB53" s="29" t="s">
        <v>29</v>
      </c>
      <c r="AC53" s="29" t="s">
        <v>5</v>
      </c>
      <c r="AD53" s="29" t="s">
        <v>325</v>
      </c>
      <c r="AE53" s="29" t="s">
        <v>6</v>
      </c>
      <c r="AF53" s="29" t="s">
        <v>6</v>
      </c>
      <c r="AG53" s="29" t="s">
        <v>6</v>
      </c>
    </row>
    <row r="54" spans="1:33" x14ac:dyDescent="0.25">
      <c r="A54" s="29" t="s">
        <v>2</v>
      </c>
      <c r="B54" s="29" t="s">
        <v>3</v>
      </c>
      <c r="C54" s="29" t="s">
        <v>274</v>
      </c>
      <c r="D54" s="29" t="s">
        <v>344</v>
      </c>
      <c r="E54" s="29" t="s">
        <v>5</v>
      </c>
      <c r="F54" s="29" t="s">
        <v>243</v>
      </c>
      <c r="I54" s="30">
        <v>3927</v>
      </c>
      <c r="P54" s="29" t="s">
        <v>1</v>
      </c>
      <c r="Q54" s="29" t="s">
        <v>317</v>
      </c>
      <c r="R54" s="29" t="s">
        <v>318</v>
      </c>
      <c r="S54" s="29" t="s">
        <v>319</v>
      </c>
      <c r="T54" s="29" t="s">
        <v>320</v>
      </c>
      <c r="U54" s="29" t="s">
        <v>321</v>
      </c>
      <c r="V54" s="29" t="s">
        <v>322</v>
      </c>
      <c r="W54" s="29" t="s">
        <v>2</v>
      </c>
      <c r="X54" s="29" t="s">
        <v>328</v>
      </c>
      <c r="Y54" s="29" t="s">
        <v>3</v>
      </c>
      <c r="Z54" s="29" t="s">
        <v>324</v>
      </c>
      <c r="AA54" s="29" t="s">
        <v>270</v>
      </c>
      <c r="AB54" s="29" t="s">
        <v>30</v>
      </c>
      <c r="AC54" s="29" t="s">
        <v>5</v>
      </c>
      <c r="AD54" s="29" t="s">
        <v>325</v>
      </c>
      <c r="AE54" s="29" t="s">
        <v>6</v>
      </c>
      <c r="AF54" s="29" t="s">
        <v>6</v>
      </c>
      <c r="AG54" s="29" t="s">
        <v>6</v>
      </c>
    </row>
    <row r="55" spans="1:33" x14ac:dyDescent="0.25">
      <c r="A55" s="29" t="s">
        <v>2</v>
      </c>
      <c r="B55" s="29" t="s">
        <v>3</v>
      </c>
      <c r="C55" s="29" t="s">
        <v>274</v>
      </c>
      <c r="D55" s="29" t="s">
        <v>344</v>
      </c>
      <c r="E55" s="29" t="s">
        <v>5</v>
      </c>
      <c r="F55" s="29" t="s">
        <v>6</v>
      </c>
      <c r="I55" s="30">
        <v>139545</v>
      </c>
      <c r="P55" s="29" t="s">
        <v>1</v>
      </c>
      <c r="Q55" s="29" t="s">
        <v>317</v>
      </c>
      <c r="R55" s="29" t="s">
        <v>318</v>
      </c>
      <c r="S55" s="29" t="s">
        <v>319</v>
      </c>
      <c r="T55" s="29" t="s">
        <v>320</v>
      </c>
      <c r="U55" s="29" t="s">
        <v>321</v>
      </c>
      <c r="V55" s="29" t="s">
        <v>322</v>
      </c>
      <c r="W55" s="29" t="s">
        <v>2</v>
      </c>
      <c r="X55" s="29" t="s">
        <v>328</v>
      </c>
      <c r="Y55" s="29" t="s">
        <v>3</v>
      </c>
      <c r="Z55" s="29" t="s">
        <v>324</v>
      </c>
      <c r="AA55" s="29" t="s">
        <v>271</v>
      </c>
      <c r="AB55" s="29" t="s">
        <v>31</v>
      </c>
      <c r="AC55" s="29" t="s">
        <v>5</v>
      </c>
      <c r="AD55" s="29" t="s">
        <v>325</v>
      </c>
      <c r="AE55" s="29" t="s">
        <v>6</v>
      </c>
      <c r="AF55" s="29" t="s">
        <v>6</v>
      </c>
      <c r="AG55" s="29" t="s">
        <v>6</v>
      </c>
    </row>
    <row r="56" spans="1:33" x14ac:dyDescent="0.25">
      <c r="A56" s="29" t="s">
        <v>2</v>
      </c>
      <c r="B56" s="29" t="s">
        <v>3</v>
      </c>
      <c r="C56" s="29" t="s">
        <v>275</v>
      </c>
      <c r="D56" s="29" t="s">
        <v>34</v>
      </c>
      <c r="E56" s="29" t="s">
        <v>5</v>
      </c>
      <c r="F56" s="29" t="s">
        <v>6</v>
      </c>
      <c r="I56" s="30">
        <v>4288</v>
      </c>
      <c r="P56" s="29" t="s">
        <v>1</v>
      </c>
      <c r="Q56" s="29" t="s">
        <v>317</v>
      </c>
      <c r="R56" s="29" t="s">
        <v>318</v>
      </c>
      <c r="S56" s="29" t="s">
        <v>319</v>
      </c>
      <c r="T56" s="29" t="s">
        <v>320</v>
      </c>
      <c r="U56" s="29" t="s">
        <v>321</v>
      </c>
      <c r="V56" s="29" t="s">
        <v>322</v>
      </c>
      <c r="W56" s="29" t="s">
        <v>2</v>
      </c>
      <c r="X56" s="29" t="s">
        <v>328</v>
      </c>
      <c r="Y56" s="29" t="s">
        <v>3</v>
      </c>
      <c r="Z56" s="29" t="s">
        <v>324</v>
      </c>
      <c r="AA56" s="29" t="s">
        <v>272</v>
      </c>
      <c r="AB56" s="29" t="s">
        <v>32</v>
      </c>
      <c r="AC56" s="29" t="s">
        <v>5</v>
      </c>
      <c r="AD56" s="29" t="s">
        <v>325</v>
      </c>
      <c r="AE56" s="29" t="s">
        <v>6</v>
      </c>
      <c r="AF56" s="29" t="s">
        <v>6</v>
      </c>
      <c r="AG56" s="29" t="s">
        <v>6</v>
      </c>
    </row>
    <row r="57" spans="1:33" x14ac:dyDescent="0.25">
      <c r="A57" s="29" t="s">
        <v>2</v>
      </c>
      <c r="B57" s="29" t="s">
        <v>3</v>
      </c>
      <c r="C57" s="29" t="s">
        <v>276</v>
      </c>
      <c r="D57" s="29" t="s">
        <v>35</v>
      </c>
      <c r="E57" s="29" t="s">
        <v>5</v>
      </c>
      <c r="F57" s="29" t="s">
        <v>6</v>
      </c>
      <c r="I57" s="30">
        <v>8217</v>
      </c>
      <c r="P57" s="29" t="s">
        <v>1</v>
      </c>
      <c r="Q57" s="29" t="s">
        <v>317</v>
      </c>
      <c r="R57" s="29" t="s">
        <v>318</v>
      </c>
      <c r="S57" s="29" t="s">
        <v>319</v>
      </c>
      <c r="T57" s="29" t="s">
        <v>320</v>
      </c>
      <c r="U57" s="29" t="s">
        <v>321</v>
      </c>
      <c r="V57" s="29" t="s">
        <v>322</v>
      </c>
      <c r="W57" s="29" t="s">
        <v>2</v>
      </c>
      <c r="X57" s="29" t="s">
        <v>328</v>
      </c>
      <c r="Y57" s="29" t="s">
        <v>3</v>
      </c>
      <c r="Z57" s="29" t="s">
        <v>324</v>
      </c>
      <c r="AA57" s="29" t="s">
        <v>273</v>
      </c>
      <c r="AB57" s="29" t="s">
        <v>33</v>
      </c>
      <c r="AC57" s="29" t="s">
        <v>5</v>
      </c>
      <c r="AD57" s="29" t="s">
        <v>325</v>
      </c>
      <c r="AE57" s="29" t="s">
        <v>243</v>
      </c>
      <c r="AF57" s="29" t="s">
        <v>332</v>
      </c>
      <c r="AG57" s="29" t="s">
        <v>6</v>
      </c>
    </row>
    <row r="58" spans="1:33" x14ac:dyDescent="0.25">
      <c r="A58" s="29" t="s">
        <v>2</v>
      </c>
      <c r="B58" s="29" t="s">
        <v>3</v>
      </c>
      <c r="C58" s="29" t="s">
        <v>277</v>
      </c>
      <c r="D58" s="29" t="s">
        <v>36</v>
      </c>
      <c r="E58" s="29" t="s">
        <v>5</v>
      </c>
      <c r="F58" s="29" t="s">
        <v>235</v>
      </c>
      <c r="I58" s="30">
        <v>531</v>
      </c>
      <c r="P58" s="29" t="s">
        <v>1</v>
      </c>
      <c r="Q58" s="29" t="s">
        <v>317</v>
      </c>
      <c r="R58" s="29" t="s">
        <v>318</v>
      </c>
      <c r="S58" s="29" t="s">
        <v>319</v>
      </c>
      <c r="T58" s="29" t="s">
        <v>320</v>
      </c>
      <c r="U58" s="29" t="s">
        <v>321</v>
      </c>
      <c r="V58" s="29" t="s">
        <v>322</v>
      </c>
      <c r="W58" s="29" t="s">
        <v>2</v>
      </c>
      <c r="X58" s="29" t="s">
        <v>328</v>
      </c>
      <c r="Y58" s="29" t="s">
        <v>3</v>
      </c>
      <c r="Z58" s="29" t="s">
        <v>324</v>
      </c>
      <c r="AA58" s="29" t="s">
        <v>273</v>
      </c>
      <c r="AB58" s="29" t="s">
        <v>33</v>
      </c>
      <c r="AC58" s="29" t="s">
        <v>5</v>
      </c>
      <c r="AD58" s="29" t="s">
        <v>325</v>
      </c>
      <c r="AE58" s="29" t="s">
        <v>257</v>
      </c>
      <c r="AF58" s="29" t="s">
        <v>340</v>
      </c>
      <c r="AG58" s="29" t="s">
        <v>6</v>
      </c>
    </row>
    <row r="59" spans="1:33" x14ac:dyDescent="0.25">
      <c r="A59" s="29" t="s">
        <v>2</v>
      </c>
      <c r="B59" s="29" t="s">
        <v>3</v>
      </c>
      <c r="C59" s="29" t="s">
        <v>277</v>
      </c>
      <c r="D59" s="29" t="s">
        <v>36</v>
      </c>
      <c r="E59" s="29" t="s">
        <v>5</v>
      </c>
      <c r="F59" s="29" t="s">
        <v>6</v>
      </c>
      <c r="I59" s="30">
        <v>36191</v>
      </c>
      <c r="P59" s="29" t="s">
        <v>1</v>
      </c>
      <c r="Q59" s="29" t="s">
        <v>317</v>
      </c>
      <c r="R59" s="29" t="s">
        <v>318</v>
      </c>
      <c r="S59" s="29" t="s">
        <v>319</v>
      </c>
      <c r="T59" s="29" t="s">
        <v>320</v>
      </c>
      <c r="U59" s="29" t="s">
        <v>321</v>
      </c>
      <c r="V59" s="29" t="s">
        <v>322</v>
      </c>
      <c r="W59" s="29" t="s">
        <v>2</v>
      </c>
      <c r="X59" s="29" t="s">
        <v>328</v>
      </c>
      <c r="Y59" s="29" t="s">
        <v>3</v>
      </c>
      <c r="Z59" s="29" t="s">
        <v>324</v>
      </c>
      <c r="AA59" s="29" t="s">
        <v>273</v>
      </c>
      <c r="AB59" s="29" t="s">
        <v>33</v>
      </c>
      <c r="AC59" s="29" t="s">
        <v>5</v>
      </c>
      <c r="AD59" s="29" t="s">
        <v>325</v>
      </c>
      <c r="AE59" s="29" t="s">
        <v>6</v>
      </c>
      <c r="AF59" s="29" t="s">
        <v>6</v>
      </c>
      <c r="AG59" s="29" t="s">
        <v>6</v>
      </c>
    </row>
    <row r="60" spans="1:33" x14ac:dyDescent="0.25">
      <c r="A60" s="29" t="s">
        <v>2</v>
      </c>
      <c r="B60" s="29" t="s">
        <v>3</v>
      </c>
      <c r="C60" s="29" t="s">
        <v>278</v>
      </c>
      <c r="D60" s="29" t="s">
        <v>37</v>
      </c>
      <c r="E60" s="29" t="s">
        <v>5</v>
      </c>
      <c r="F60" s="29" t="s">
        <v>279</v>
      </c>
      <c r="I60" s="30">
        <v>58745</v>
      </c>
      <c r="P60" s="29" t="s">
        <v>1</v>
      </c>
      <c r="Q60" s="29" t="s">
        <v>317</v>
      </c>
      <c r="R60" s="29" t="s">
        <v>318</v>
      </c>
      <c r="S60" s="29" t="s">
        <v>319</v>
      </c>
      <c r="T60" s="29" t="s">
        <v>320</v>
      </c>
      <c r="U60" s="29" t="s">
        <v>321</v>
      </c>
      <c r="V60" s="29" t="s">
        <v>322</v>
      </c>
      <c r="W60" s="29" t="s">
        <v>2</v>
      </c>
      <c r="X60" s="29" t="s">
        <v>328</v>
      </c>
      <c r="Y60" s="29" t="s">
        <v>3</v>
      </c>
      <c r="Z60" s="29" t="s">
        <v>324</v>
      </c>
      <c r="AA60" s="29" t="s">
        <v>274</v>
      </c>
      <c r="AB60" s="29" t="s">
        <v>344</v>
      </c>
      <c r="AC60" s="29" t="s">
        <v>5</v>
      </c>
      <c r="AD60" s="29" t="s">
        <v>325</v>
      </c>
      <c r="AE60" s="29" t="s">
        <v>243</v>
      </c>
      <c r="AF60" s="29" t="s">
        <v>332</v>
      </c>
      <c r="AG60" s="29" t="s">
        <v>6</v>
      </c>
    </row>
    <row r="61" spans="1:33" x14ac:dyDescent="0.25">
      <c r="A61" s="29" t="s">
        <v>2</v>
      </c>
      <c r="B61" s="29" t="s">
        <v>3</v>
      </c>
      <c r="C61" s="29" t="s">
        <v>278</v>
      </c>
      <c r="D61" s="29" t="s">
        <v>37</v>
      </c>
      <c r="E61" s="29" t="s">
        <v>5</v>
      </c>
      <c r="F61" s="29" t="s">
        <v>6</v>
      </c>
      <c r="I61" s="30">
        <v>313309</v>
      </c>
      <c r="P61" s="29" t="s">
        <v>1</v>
      </c>
      <c r="Q61" s="29" t="s">
        <v>317</v>
      </c>
      <c r="R61" s="29" t="s">
        <v>318</v>
      </c>
      <c r="S61" s="29" t="s">
        <v>319</v>
      </c>
      <c r="T61" s="29" t="s">
        <v>320</v>
      </c>
      <c r="U61" s="29" t="s">
        <v>321</v>
      </c>
      <c r="V61" s="29" t="s">
        <v>322</v>
      </c>
      <c r="W61" s="29" t="s">
        <v>2</v>
      </c>
      <c r="X61" s="29" t="s">
        <v>328</v>
      </c>
      <c r="Y61" s="29" t="s">
        <v>3</v>
      </c>
      <c r="Z61" s="29" t="s">
        <v>324</v>
      </c>
      <c r="AA61" s="29" t="s">
        <v>274</v>
      </c>
      <c r="AB61" s="29" t="s">
        <v>344</v>
      </c>
      <c r="AC61" s="29" t="s">
        <v>5</v>
      </c>
      <c r="AD61" s="29" t="s">
        <v>325</v>
      </c>
      <c r="AE61" s="29" t="s">
        <v>6</v>
      </c>
      <c r="AF61" s="29" t="s">
        <v>6</v>
      </c>
      <c r="AG61" s="29" t="s">
        <v>6</v>
      </c>
    </row>
    <row r="62" spans="1:33" x14ac:dyDescent="0.25">
      <c r="A62" s="29" t="s">
        <v>2</v>
      </c>
      <c r="B62" s="29" t="s">
        <v>3</v>
      </c>
      <c r="C62" s="29" t="s">
        <v>280</v>
      </c>
      <c r="D62" s="29" t="s">
        <v>38</v>
      </c>
      <c r="E62" s="29" t="s">
        <v>5</v>
      </c>
      <c r="F62" s="29" t="s">
        <v>6</v>
      </c>
      <c r="I62" s="30">
        <v>200931</v>
      </c>
      <c r="P62" s="29" t="s">
        <v>1</v>
      </c>
      <c r="Q62" s="29" t="s">
        <v>317</v>
      </c>
      <c r="R62" s="29" t="s">
        <v>318</v>
      </c>
      <c r="S62" s="29" t="s">
        <v>319</v>
      </c>
      <c r="T62" s="29" t="s">
        <v>320</v>
      </c>
      <c r="U62" s="29" t="s">
        <v>321</v>
      </c>
      <c r="V62" s="29" t="s">
        <v>322</v>
      </c>
      <c r="W62" s="29" t="s">
        <v>2</v>
      </c>
      <c r="X62" s="29" t="s">
        <v>328</v>
      </c>
      <c r="Y62" s="29" t="s">
        <v>3</v>
      </c>
      <c r="Z62" s="29" t="s">
        <v>324</v>
      </c>
      <c r="AA62" s="29" t="s">
        <v>275</v>
      </c>
      <c r="AB62" s="29" t="s">
        <v>34</v>
      </c>
      <c r="AC62" s="29" t="s">
        <v>5</v>
      </c>
      <c r="AD62" s="29" t="s">
        <v>325</v>
      </c>
      <c r="AE62" s="29" t="s">
        <v>6</v>
      </c>
      <c r="AF62" s="29" t="s">
        <v>6</v>
      </c>
      <c r="AG62" s="29" t="s">
        <v>6</v>
      </c>
    </row>
    <row r="63" spans="1:33" x14ac:dyDescent="0.25">
      <c r="A63" s="29" t="s">
        <v>2</v>
      </c>
      <c r="B63" s="29" t="s">
        <v>3</v>
      </c>
      <c r="C63" s="29" t="s">
        <v>281</v>
      </c>
      <c r="D63" s="29" t="s">
        <v>39</v>
      </c>
      <c r="E63" s="29" t="s">
        <v>5</v>
      </c>
      <c r="F63" s="29" t="s">
        <v>6</v>
      </c>
      <c r="I63" s="30">
        <v>47457</v>
      </c>
      <c r="P63" s="29" t="s">
        <v>1</v>
      </c>
      <c r="Q63" s="29" t="s">
        <v>317</v>
      </c>
      <c r="R63" s="29" t="s">
        <v>318</v>
      </c>
      <c r="S63" s="29" t="s">
        <v>319</v>
      </c>
      <c r="T63" s="29" t="s">
        <v>320</v>
      </c>
      <c r="U63" s="29" t="s">
        <v>321</v>
      </c>
      <c r="V63" s="29" t="s">
        <v>322</v>
      </c>
      <c r="W63" s="29" t="s">
        <v>2</v>
      </c>
      <c r="X63" s="29" t="s">
        <v>328</v>
      </c>
      <c r="Y63" s="29" t="s">
        <v>3</v>
      </c>
      <c r="Z63" s="29" t="s">
        <v>324</v>
      </c>
      <c r="AA63" s="29" t="s">
        <v>276</v>
      </c>
      <c r="AB63" s="29" t="s">
        <v>35</v>
      </c>
      <c r="AC63" s="29" t="s">
        <v>5</v>
      </c>
      <c r="AD63" s="29" t="s">
        <v>325</v>
      </c>
      <c r="AE63" s="29" t="s">
        <v>6</v>
      </c>
      <c r="AF63" s="29" t="s">
        <v>6</v>
      </c>
      <c r="AG63" s="29" t="s">
        <v>6</v>
      </c>
    </row>
    <row r="64" spans="1:33" x14ac:dyDescent="0.25">
      <c r="A64" s="29" t="s">
        <v>2</v>
      </c>
      <c r="B64" s="29" t="s">
        <v>3</v>
      </c>
      <c r="C64" s="29" t="s">
        <v>282</v>
      </c>
      <c r="D64" s="29" t="s">
        <v>40</v>
      </c>
      <c r="E64" s="29" t="s">
        <v>5</v>
      </c>
      <c r="F64" s="29" t="s">
        <v>243</v>
      </c>
      <c r="I64" s="30">
        <v>500</v>
      </c>
      <c r="P64" s="29" t="s">
        <v>1</v>
      </c>
      <c r="Q64" s="29" t="s">
        <v>317</v>
      </c>
      <c r="R64" s="29" t="s">
        <v>318</v>
      </c>
      <c r="S64" s="29" t="s">
        <v>319</v>
      </c>
      <c r="T64" s="29" t="s">
        <v>320</v>
      </c>
      <c r="U64" s="29" t="s">
        <v>321</v>
      </c>
      <c r="V64" s="29" t="s">
        <v>322</v>
      </c>
      <c r="W64" s="29" t="s">
        <v>2</v>
      </c>
      <c r="X64" s="29" t="s">
        <v>328</v>
      </c>
      <c r="Y64" s="29" t="s">
        <v>3</v>
      </c>
      <c r="Z64" s="29" t="s">
        <v>324</v>
      </c>
      <c r="AA64" s="29" t="s">
        <v>277</v>
      </c>
      <c r="AB64" s="29" t="s">
        <v>36</v>
      </c>
      <c r="AC64" s="29" t="s">
        <v>5</v>
      </c>
      <c r="AD64" s="29" t="s">
        <v>325</v>
      </c>
      <c r="AE64" s="29" t="s">
        <v>235</v>
      </c>
      <c r="AF64" s="29" t="s">
        <v>329</v>
      </c>
      <c r="AG64" s="29" t="s">
        <v>6</v>
      </c>
    </row>
    <row r="65" spans="1:33" x14ac:dyDescent="0.25">
      <c r="A65" s="29" t="s">
        <v>2</v>
      </c>
      <c r="B65" s="29" t="s">
        <v>3</v>
      </c>
      <c r="C65" s="29" t="s">
        <v>282</v>
      </c>
      <c r="D65" s="29" t="s">
        <v>40</v>
      </c>
      <c r="E65" s="29" t="s">
        <v>5</v>
      </c>
      <c r="F65" s="29" t="s">
        <v>6</v>
      </c>
      <c r="I65" s="30">
        <v>11538</v>
      </c>
      <c r="P65" s="29" t="s">
        <v>1</v>
      </c>
      <c r="Q65" s="29" t="s">
        <v>317</v>
      </c>
      <c r="R65" s="29" t="s">
        <v>318</v>
      </c>
      <c r="S65" s="29" t="s">
        <v>319</v>
      </c>
      <c r="T65" s="29" t="s">
        <v>320</v>
      </c>
      <c r="U65" s="29" t="s">
        <v>321</v>
      </c>
      <c r="V65" s="29" t="s">
        <v>322</v>
      </c>
      <c r="W65" s="29" t="s">
        <v>2</v>
      </c>
      <c r="X65" s="29" t="s">
        <v>328</v>
      </c>
      <c r="Y65" s="29" t="s">
        <v>3</v>
      </c>
      <c r="Z65" s="29" t="s">
        <v>324</v>
      </c>
      <c r="AA65" s="29" t="s">
        <v>277</v>
      </c>
      <c r="AB65" s="29" t="s">
        <v>36</v>
      </c>
      <c r="AC65" s="29" t="s">
        <v>5</v>
      </c>
      <c r="AD65" s="29" t="s">
        <v>325</v>
      </c>
      <c r="AE65" s="29" t="s">
        <v>6</v>
      </c>
      <c r="AF65" s="29" t="s">
        <v>6</v>
      </c>
      <c r="AG65" s="29" t="s">
        <v>6</v>
      </c>
    </row>
    <row r="66" spans="1:33" x14ac:dyDescent="0.25">
      <c r="A66" s="29" t="s">
        <v>2</v>
      </c>
      <c r="B66" s="29" t="s">
        <v>3</v>
      </c>
      <c r="C66" s="29" t="s">
        <v>283</v>
      </c>
      <c r="D66" s="29" t="s">
        <v>41</v>
      </c>
      <c r="E66" s="29" t="s">
        <v>5</v>
      </c>
      <c r="F66" s="29" t="s">
        <v>257</v>
      </c>
      <c r="I66" s="30">
        <v>42100</v>
      </c>
      <c r="P66" s="29" t="s">
        <v>1</v>
      </c>
      <c r="Q66" s="29" t="s">
        <v>317</v>
      </c>
      <c r="R66" s="29" t="s">
        <v>318</v>
      </c>
      <c r="S66" s="29" t="s">
        <v>319</v>
      </c>
      <c r="T66" s="29" t="s">
        <v>320</v>
      </c>
      <c r="U66" s="29" t="s">
        <v>321</v>
      </c>
      <c r="V66" s="29" t="s">
        <v>322</v>
      </c>
      <c r="W66" s="29" t="s">
        <v>2</v>
      </c>
      <c r="X66" s="29" t="s">
        <v>328</v>
      </c>
      <c r="Y66" s="29" t="s">
        <v>3</v>
      </c>
      <c r="Z66" s="29" t="s">
        <v>324</v>
      </c>
      <c r="AA66" s="29" t="s">
        <v>278</v>
      </c>
      <c r="AB66" s="29" t="s">
        <v>37</v>
      </c>
      <c r="AC66" s="29" t="s">
        <v>5</v>
      </c>
      <c r="AD66" s="29" t="s">
        <v>325</v>
      </c>
      <c r="AE66" s="29" t="s">
        <v>279</v>
      </c>
      <c r="AF66" s="29" t="s">
        <v>345</v>
      </c>
      <c r="AG66" s="29" t="s">
        <v>6</v>
      </c>
    </row>
    <row r="67" spans="1:33" x14ac:dyDescent="0.25">
      <c r="A67" s="29" t="s">
        <v>2</v>
      </c>
      <c r="B67" s="29" t="s">
        <v>3</v>
      </c>
      <c r="C67" s="29" t="s">
        <v>283</v>
      </c>
      <c r="D67" s="29" t="s">
        <v>41</v>
      </c>
      <c r="E67" s="29" t="s">
        <v>5</v>
      </c>
      <c r="F67" s="29" t="s">
        <v>243</v>
      </c>
      <c r="I67" s="30">
        <v>11167</v>
      </c>
      <c r="P67" s="29" t="s">
        <v>1</v>
      </c>
      <c r="Q67" s="29" t="s">
        <v>317</v>
      </c>
      <c r="R67" s="29" t="s">
        <v>318</v>
      </c>
      <c r="S67" s="29" t="s">
        <v>319</v>
      </c>
      <c r="T67" s="29" t="s">
        <v>320</v>
      </c>
      <c r="U67" s="29" t="s">
        <v>321</v>
      </c>
      <c r="V67" s="29" t="s">
        <v>322</v>
      </c>
      <c r="W67" s="29" t="s">
        <v>2</v>
      </c>
      <c r="X67" s="29" t="s">
        <v>328</v>
      </c>
      <c r="Y67" s="29" t="s">
        <v>3</v>
      </c>
      <c r="Z67" s="29" t="s">
        <v>324</v>
      </c>
      <c r="AA67" s="29" t="s">
        <v>278</v>
      </c>
      <c r="AB67" s="29" t="s">
        <v>37</v>
      </c>
      <c r="AC67" s="29" t="s">
        <v>5</v>
      </c>
      <c r="AD67" s="29" t="s">
        <v>325</v>
      </c>
      <c r="AE67" s="29" t="s">
        <v>6</v>
      </c>
      <c r="AF67" s="29" t="s">
        <v>6</v>
      </c>
      <c r="AG67" s="29" t="s">
        <v>6</v>
      </c>
    </row>
    <row r="68" spans="1:33" x14ac:dyDescent="0.25">
      <c r="A68" s="29" t="s">
        <v>2</v>
      </c>
      <c r="B68" s="29" t="s">
        <v>3</v>
      </c>
      <c r="C68" s="29" t="s">
        <v>283</v>
      </c>
      <c r="D68" s="29" t="s">
        <v>41</v>
      </c>
      <c r="E68" s="29" t="s">
        <v>5</v>
      </c>
      <c r="F68" s="29" t="s">
        <v>279</v>
      </c>
      <c r="I68" s="30">
        <v>103445</v>
      </c>
      <c r="P68" s="29" t="s">
        <v>1</v>
      </c>
      <c r="Q68" s="29" t="s">
        <v>317</v>
      </c>
      <c r="R68" s="29" t="s">
        <v>318</v>
      </c>
      <c r="S68" s="29" t="s">
        <v>319</v>
      </c>
      <c r="T68" s="29" t="s">
        <v>320</v>
      </c>
      <c r="U68" s="29" t="s">
        <v>321</v>
      </c>
      <c r="V68" s="29" t="s">
        <v>322</v>
      </c>
      <c r="W68" s="29" t="s">
        <v>2</v>
      </c>
      <c r="X68" s="29" t="s">
        <v>328</v>
      </c>
      <c r="Y68" s="29" t="s">
        <v>3</v>
      </c>
      <c r="Z68" s="29" t="s">
        <v>324</v>
      </c>
      <c r="AA68" s="29" t="s">
        <v>280</v>
      </c>
      <c r="AB68" s="29" t="s">
        <v>38</v>
      </c>
      <c r="AC68" s="29" t="s">
        <v>5</v>
      </c>
      <c r="AD68" s="29" t="s">
        <v>325</v>
      </c>
      <c r="AE68" s="29" t="s">
        <v>6</v>
      </c>
      <c r="AF68" s="29" t="s">
        <v>6</v>
      </c>
      <c r="AG68" s="29" t="s">
        <v>6</v>
      </c>
    </row>
    <row r="69" spans="1:33" x14ac:dyDescent="0.25">
      <c r="A69" s="29" t="s">
        <v>2</v>
      </c>
      <c r="B69" s="29" t="s">
        <v>3</v>
      </c>
      <c r="C69" s="29" t="s">
        <v>283</v>
      </c>
      <c r="D69" s="29" t="s">
        <v>41</v>
      </c>
      <c r="E69" s="29" t="s">
        <v>5</v>
      </c>
      <c r="F69" s="29" t="s">
        <v>235</v>
      </c>
      <c r="I69" s="30">
        <v>2950</v>
      </c>
      <c r="P69" s="29" t="s">
        <v>1</v>
      </c>
      <c r="Q69" s="29" t="s">
        <v>317</v>
      </c>
      <c r="R69" s="29" t="s">
        <v>318</v>
      </c>
      <c r="S69" s="29" t="s">
        <v>319</v>
      </c>
      <c r="T69" s="29" t="s">
        <v>320</v>
      </c>
      <c r="U69" s="29" t="s">
        <v>321</v>
      </c>
      <c r="V69" s="29" t="s">
        <v>322</v>
      </c>
      <c r="W69" s="29" t="s">
        <v>2</v>
      </c>
      <c r="X69" s="29" t="s">
        <v>328</v>
      </c>
      <c r="Y69" s="29" t="s">
        <v>3</v>
      </c>
      <c r="Z69" s="29" t="s">
        <v>324</v>
      </c>
      <c r="AA69" s="29" t="s">
        <v>281</v>
      </c>
      <c r="AB69" s="29" t="s">
        <v>39</v>
      </c>
      <c r="AC69" s="29" t="s">
        <v>5</v>
      </c>
      <c r="AD69" s="29" t="s">
        <v>325</v>
      </c>
      <c r="AE69" s="29" t="s">
        <v>6</v>
      </c>
      <c r="AF69" s="29" t="s">
        <v>6</v>
      </c>
      <c r="AG69" s="29" t="s">
        <v>6</v>
      </c>
    </row>
    <row r="70" spans="1:33" x14ac:dyDescent="0.25">
      <c r="A70" s="29" t="s">
        <v>2</v>
      </c>
      <c r="B70" s="29" t="s">
        <v>3</v>
      </c>
      <c r="C70" s="29" t="s">
        <v>283</v>
      </c>
      <c r="D70" s="29" t="s">
        <v>41</v>
      </c>
      <c r="E70" s="29" t="s">
        <v>5</v>
      </c>
      <c r="F70" s="29" t="s">
        <v>284</v>
      </c>
      <c r="I70" s="30">
        <v>100</v>
      </c>
      <c r="P70" s="29" t="s">
        <v>1</v>
      </c>
      <c r="Q70" s="29" t="s">
        <v>317</v>
      </c>
      <c r="R70" s="29" t="s">
        <v>318</v>
      </c>
      <c r="S70" s="29" t="s">
        <v>319</v>
      </c>
      <c r="T70" s="29" t="s">
        <v>320</v>
      </c>
      <c r="U70" s="29" t="s">
        <v>321</v>
      </c>
      <c r="V70" s="29" t="s">
        <v>322</v>
      </c>
      <c r="W70" s="29" t="s">
        <v>2</v>
      </c>
      <c r="X70" s="29" t="s">
        <v>328</v>
      </c>
      <c r="Y70" s="29" t="s">
        <v>3</v>
      </c>
      <c r="Z70" s="29" t="s">
        <v>324</v>
      </c>
      <c r="AA70" s="29" t="s">
        <v>282</v>
      </c>
      <c r="AB70" s="29" t="s">
        <v>40</v>
      </c>
      <c r="AC70" s="29" t="s">
        <v>5</v>
      </c>
      <c r="AD70" s="29" t="s">
        <v>325</v>
      </c>
      <c r="AE70" s="29" t="s">
        <v>243</v>
      </c>
      <c r="AF70" s="29" t="s">
        <v>332</v>
      </c>
      <c r="AG70" s="29" t="s">
        <v>6</v>
      </c>
    </row>
    <row r="71" spans="1:33" x14ac:dyDescent="0.25">
      <c r="A71" s="29" t="s">
        <v>2</v>
      </c>
      <c r="B71" s="29" t="s">
        <v>3</v>
      </c>
      <c r="C71" s="29" t="s">
        <v>283</v>
      </c>
      <c r="D71" s="29" t="s">
        <v>41</v>
      </c>
      <c r="E71" s="29" t="s">
        <v>5</v>
      </c>
      <c r="F71" s="29" t="s">
        <v>6</v>
      </c>
      <c r="I71" s="30">
        <v>163280</v>
      </c>
      <c r="P71" s="29" t="s">
        <v>1</v>
      </c>
      <c r="Q71" s="29" t="s">
        <v>317</v>
      </c>
      <c r="R71" s="29" t="s">
        <v>318</v>
      </c>
      <c r="S71" s="29" t="s">
        <v>319</v>
      </c>
      <c r="T71" s="29" t="s">
        <v>320</v>
      </c>
      <c r="U71" s="29" t="s">
        <v>321</v>
      </c>
      <c r="V71" s="29" t="s">
        <v>322</v>
      </c>
      <c r="W71" s="29" t="s">
        <v>2</v>
      </c>
      <c r="X71" s="29" t="s">
        <v>328</v>
      </c>
      <c r="Y71" s="29" t="s">
        <v>3</v>
      </c>
      <c r="Z71" s="29" t="s">
        <v>324</v>
      </c>
      <c r="AA71" s="29" t="s">
        <v>282</v>
      </c>
      <c r="AB71" s="29" t="s">
        <v>40</v>
      </c>
      <c r="AC71" s="29" t="s">
        <v>5</v>
      </c>
      <c r="AD71" s="29" t="s">
        <v>325</v>
      </c>
      <c r="AE71" s="29" t="s">
        <v>6</v>
      </c>
      <c r="AF71" s="29" t="s">
        <v>6</v>
      </c>
      <c r="AG71" s="29" t="s">
        <v>6</v>
      </c>
    </row>
    <row r="72" spans="1:33" x14ac:dyDescent="0.25">
      <c r="A72" s="29" t="s">
        <v>2</v>
      </c>
      <c r="B72" s="29" t="s">
        <v>3</v>
      </c>
      <c r="C72" s="29" t="s">
        <v>285</v>
      </c>
      <c r="D72" s="29" t="s">
        <v>347</v>
      </c>
      <c r="E72" s="29" t="s">
        <v>5</v>
      </c>
      <c r="F72" s="29" t="s">
        <v>6</v>
      </c>
      <c r="I72" s="30">
        <v>25000</v>
      </c>
      <c r="P72" s="29" t="s">
        <v>1</v>
      </c>
      <c r="Q72" s="29" t="s">
        <v>317</v>
      </c>
      <c r="R72" s="29" t="s">
        <v>318</v>
      </c>
      <c r="S72" s="29" t="s">
        <v>319</v>
      </c>
      <c r="T72" s="29" t="s">
        <v>320</v>
      </c>
      <c r="U72" s="29" t="s">
        <v>321</v>
      </c>
      <c r="V72" s="29" t="s">
        <v>322</v>
      </c>
      <c r="W72" s="29" t="s">
        <v>2</v>
      </c>
      <c r="X72" s="29" t="s">
        <v>328</v>
      </c>
      <c r="Y72" s="29" t="s">
        <v>3</v>
      </c>
      <c r="Z72" s="29" t="s">
        <v>324</v>
      </c>
      <c r="AA72" s="29" t="s">
        <v>283</v>
      </c>
      <c r="AB72" s="29" t="s">
        <v>41</v>
      </c>
      <c r="AC72" s="29" t="s">
        <v>5</v>
      </c>
      <c r="AD72" s="29" t="s">
        <v>325</v>
      </c>
      <c r="AE72" s="29" t="s">
        <v>257</v>
      </c>
      <c r="AF72" s="29" t="s">
        <v>340</v>
      </c>
      <c r="AG72" s="29" t="s">
        <v>6</v>
      </c>
    </row>
    <row r="73" spans="1:33" x14ac:dyDescent="0.25">
      <c r="A73" s="29" t="s">
        <v>2</v>
      </c>
      <c r="B73" s="29" t="s">
        <v>3</v>
      </c>
      <c r="C73" s="29" t="s">
        <v>286</v>
      </c>
      <c r="D73" s="29" t="s">
        <v>348</v>
      </c>
      <c r="E73" s="29" t="s">
        <v>5</v>
      </c>
      <c r="F73" s="29" t="s">
        <v>6</v>
      </c>
      <c r="I73" s="30">
        <v>71565</v>
      </c>
      <c r="P73" s="29" t="s">
        <v>1</v>
      </c>
      <c r="Q73" s="29" t="s">
        <v>317</v>
      </c>
      <c r="R73" s="29" t="s">
        <v>318</v>
      </c>
      <c r="S73" s="29" t="s">
        <v>319</v>
      </c>
      <c r="T73" s="29" t="s">
        <v>320</v>
      </c>
      <c r="U73" s="29" t="s">
        <v>321</v>
      </c>
      <c r="V73" s="29" t="s">
        <v>322</v>
      </c>
      <c r="W73" s="29" t="s">
        <v>2</v>
      </c>
      <c r="X73" s="29" t="s">
        <v>328</v>
      </c>
      <c r="Y73" s="29" t="s">
        <v>3</v>
      </c>
      <c r="Z73" s="29" t="s">
        <v>324</v>
      </c>
      <c r="AA73" s="29" t="s">
        <v>283</v>
      </c>
      <c r="AB73" s="29" t="s">
        <v>41</v>
      </c>
      <c r="AC73" s="29" t="s">
        <v>5</v>
      </c>
      <c r="AD73" s="29" t="s">
        <v>325</v>
      </c>
      <c r="AE73" s="29" t="s">
        <v>243</v>
      </c>
      <c r="AF73" s="29" t="s">
        <v>332</v>
      </c>
      <c r="AG73" s="29" t="s">
        <v>6</v>
      </c>
    </row>
    <row r="74" spans="1:33" x14ac:dyDescent="0.25">
      <c r="A74" s="29" t="s">
        <v>2</v>
      </c>
      <c r="B74" s="29" t="s">
        <v>3</v>
      </c>
      <c r="C74" s="29" t="s">
        <v>287</v>
      </c>
      <c r="D74" s="29" t="s">
        <v>349</v>
      </c>
      <c r="E74" s="29" t="s">
        <v>5</v>
      </c>
      <c r="F74" s="29" t="s">
        <v>6</v>
      </c>
      <c r="I74" s="30">
        <v>6080</v>
      </c>
      <c r="P74" s="29" t="s">
        <v>1</v>
      </c>
      <c r="Q74" s="29" t="s">
        <v>317</v>
      </c>
      <c r="R74" s="29" t="s">
        <v>318</v>
      </c>
      <c r="S74" s="29" t="s">
        <v>319</v>
      </c>
      <c r="T74" s="29" t="s">
        <v>320</v>
      </c>
      <c r="U74" s="29" t="s">
        <v>321</v>
      </c>
      <c r="V74" s="29" t="s">
        <v>322</v>
      </c>
      <c r="W74" s="29" t="s">
        <v>2</v>
      </c>
      <c r="X74" s="29" t="s">
        <v>328</v>
      </c>
      <c r="Y74" s="29" t="s">
        <v>3</v>
      </c>
      <c r="Z74" s="29" t="s">
        <v>324</v>
      </c>
      <c r="AA74" s="29" t="s">
        <v>283</v>
      </c>
      <c r="AB74" s="29" t="s">
        <v>41</v>
      </c>
      <c r="AC74" s="29" t="s">
        <v>5</v>
      </c>
      <c r="AD74" s="29" t="s">
        <v>325</v>
      </c>
      <c r="AE74" s="29" t="s">
        <v>279</v>
      </c>
      <c r="AF74" s="29" t="s">
        <v>345</v>
      </c>
      <c r="AG74" s="29" t="s">
        <v>6</v>
      </c>
    </row>
    <row r="75" spans="1:33" x14ac:dyDescent="0.25">
      <c r="A75" s="29" t="s">
        <v>2</v>
      </c>
      <c r="B75" s="29" t="s">
        <v>3</v>
      </c>
      <c r="C75" s="29" t="s">
        <v>288</v>
      </c>
      <c r="D75" s="29" t="s">
        <v>42</v>
      </c>
      <c r="E75" s="29" t="s">
        <v>5</v>
      </c>
      <c r="F75" s="29" t="s">
        <v>6</v>
      </c>
      <c r="I75" s="30">
        <v>36709</v>
      </c>
      <c r="P75" s="29" t="s">
        <v>1</v>
      </c>
      <c r="Q75" s="29" t="s">
        <v>317</v>
      </c>
      <c r="R75" s="29" t="s">
        <v>318</v>
      </c>
      <c r="S75" s="29" t="s">
        <v>319</v>
      </c>
      <c r="T75" s="29" t="s">
        <v>320</v>
      </c>
      <c r="U75" s="29" t="s">
        <v>321</v>
      </c>
      <c r="V75" s="29" t="s">
        <v>322</v>
      </c>
      <c r="W75" s="29" t="s">
        <v>2</v>
      </c>
      <c r="X75" s="29" t="s">
        <v>328</v>
      </c>
      <c r="Y75" s="29" t="s">
        <v>3</v>
      </c>
      <c r="Z75" s="29" t="s">
        <v>324</v>
      </c>
      <c r="AA75" s="29" t="s">
        <v>283</v>
      </c>
      <c r="AB75" s="29" t="s">
        <v>41</v>
      </c>
      <c r="AC75" s="29" t="s">
        <v>5</v>
      </c>
      <c r="AD75" s="29" t="s">
        <v>325</v>
      </c>
      <c r="AE75" s="29" t="s">
        <v>235</v>
      </c>
      <c r="AF75" s="29" t="s">
        <v>329</v>
      </c>
      <c r="AG75" s="29" t="s">
        <v>6</v>
      </c>
    </row>
    <row r="76" spans="1:33" x14ac:dyDescent="0.25">
      <c r="A76" s="29" t="s">
        <v>2</v>
      </c>
      <c r="B76" s="29" t="s">
        <v>3</v>
      </c>
      <c r="C76" s="29" t="s">
        <v>289</v>
      </c>
      <c r="D76" s="29" t="s">
        <v>43</v>
      </c>
      <c r="E76" s="29" t="s">
        <v>5</v>
      </c>
      <c r="F76" s="29" t="s">
        <v>243</v>
      </c>
      <c r="I76" s="30">
        <v>5000</v>
      </c>
      <c r="P76" s="29" t="s">
        <v>1</v>
      </c>
      <c r="Q76" s="29" t="s">
        <v>317</v>
      </c>
      <c r="R76" s="29" t="s">
        <v>318</v>
      </c>
      <c r="S76" s="29" t="s">
        <v>319</v>
      </c>
      <c r="T76" s="29" t="s">
        <v>320</v>
      </c>
      <c r="U76" s="29" t="s">
        <v>321</v>
      </c>
      <c r="V76" s="29" t="s">
        <v>322</v>
      </c>
      <c r="W76" s="29" t="s">
        <v>2</v>
      </c>
      <c r="X76" s="29" t="s">
        <v>328</v>
      </c>
      <c r="Y76" s="29" t="s">
        <v>3</v>
      </c>
      <c r="Z76" s="29" t="s">
        <v>324</v>
      </c>
      <c r="AA76" s="29" t="s">
        <v>283</v>
      </c>
      <c r="AB76" s="29" t="s">
        <v>41</v>
      </c>
      <c r="AC76" s="29" t="s">
        <v>5</v>
      </c>
      <c r="AD76" s="29" t="s">
        <v>325</v>
      </c>
      <c r="AE76" s="29" t="s">
        <v>284</v>
      </c>
      <c r="AF76" s="29" t="s">
        <v>346</v>
      </c>
      <c r="AG76" s="29" t="s">
        <v>6</v>
      </c>
    </row>
    <row r="77" spans="1:33" x14ac:dyDescent="0.25">
      <c r="A77" s="29" t="s">
        <v>2</v>
      </c>
      <c r="B77" s="29" t="s">
        <v>3</v>
      </c>
      <c r="C77" s="29" t="s">
        <v>289</v>
      </c>
      <c r="D77" s="29" t="s">
        <v>43</v>
      </c>
      <c r="E77" s="29" t="s">
        <v>5</v>
      </c>
      <c r="F77" s="29" t="s">
        <v>6</v>
      </c>
      <c r="I77" s="30">
        <v>277606</v>
      </c>
      <c r="P77" s="29" t="s">
        <v>1</v>
      </c>
      <c r="Q77" s="29" t="s">
        <v>317</v>
      </c>
      <c r="R77" s="29" t="s">
        <v>318</v>
      </c>
      <c r="S77" s="29" t="s">
        <v>319</v>
      </c>
      <c r="T77" s="29" t="s">
        <v>320</v>
      </c>
      <c r="U77" s="29" t="s">
        <v>321</v>
      </c>
      <c r="V77" s="29" t="s">
        <v>322</v>
      </c>
      <c r="W77" s="29" t="s">
        <v>2</v>
      </c>
      <c r="X77" s="29" t="s">
        <v>328</v>
      </c>
      <c r="Y77" s="29" t="s">
        <v>3</v>
      </c>
      <c r="Z77" s="29" t="s">
        <v>324</v>
      </c>
      <c r="AA77" s="29" t="s">
        <v>283</v>
      </c>
      <c r="AB77" s="29" t="s">
        <v>41</v>
      </c>
      <c r="AC77" s="29" t="s">
        <v>5</v>
      </c>
      <c r="AD77" s="29" t="s">
        <v>325</v>
      </c>
      <c r="AE77" s="29" t="s">
        <v>6</v>
      </c>
      <c r="AF77" s="29" t="s">
        <v>6</v>
      </c>
      <c r="AG77" s="29" t="s">
        <v>6</v>
      </c>
    </row>
    <row r="78" spans="1:33" x14ac:dyDescent="0.25">
      <c r="A78" s="29" t="s">
        <v>2</v>
      </c>
      <c r="B78" s="29" t="s">
        <v>3</v>
      </c>
      <c r="C78" s="29" t="s">
        <v>290</v>
      </c>
      <c r="D78" s="29" t="s">
        <v>44</v>
      </c>
      <c r="E78" s="29" t="s">
        <v>5</v>
      </c>
      <c r="F78" s="29" t="s">
        <v>6</v>
      </c>
      <c r="I78" s="30">
        <v>18824</v>
      </c>
      <c r="P78" s="29" t="s">
        <v>1</v>
      </c>
      <c r="Q78" s="29" t="s">
        <v>317</v>
      </c>
      <c r="R78" s="29" t="s">
        <v>318</v>
      </c>
      <c r="S78" s="29" t="s">
        <v>319</v>
      </c>
      <c r="T78" s="29" t="s">
        <v>320</v>
      </c>
      <c r="U78" s="29" t="s">
        <v>321</v>
      </c>
      <c r="V78" s="29" t="s">
        <v>322</v>
      </c>
      <c r="W78" s="29" t="s">
        <v>2</v>
      </c>
      <c r="X78" s="29" t="s">
        <v>328</v>
      </c>
      <c r="Y78" s="29" t="s">
        <v>3</v>
      </c>
      <c r="Z78" s="29" t="s">
        <v>324</v>
      </c>
      <c r="AA78" s="29" t="s">
        <v>285</v>
      </c>
      <c r="AB78" s="29" t="s">
        <v>347</v>
      </c>
      <c r="AC78" s="29" t="s">
        <v>5</v>
      </c>
      <c r="AD78" s="29" t="s">
        <v>325</v>
      </c>
      <c r="AE78" s="29" t="s">
        <v>6</v>
      </c>
      <c r="AF78" s="29" t="s">
        <v>6</v>
      </c>
      <c r="AG78" s="29" t="s">
        <v>6</v>
      </c>
    </row>
    <row r="79" spans="1:33" x14ac:dyDescent="0.25">
      <c r="A79" s="29" t="s">
        <v>2</v>
      </c>
      <c r="B79" s="29" t="s">
        <v>3</v>
      </c>
      <c r="C79" s="29" t="s">
        <v>291</v>
      </c>
      <c r="D79" s="29" t="s">
        <v>45</v>
      </c>
      <c r="E79" s="29" t="s">
        <v>5</v>
      </c>
      <c r="F79" s="29" t="s">
        <v>6</v>
      </c>
      <c r="I79" s="30">
        <v>2375</v>
      </c>
      <c r="P79" s="29" t="s">
        <v>1</v>
      </c>
      <c r="Q79" s="29" t="s">
        <v>317</v>
      </c>
      <c r="R79" s="29" t="s">
        <v>318</v>
      </c>
      <c r="S79" s="29" t="s">
        <v>319</v>
      </c>
      <c r="T79" s="29" t="s">
        <v>320</v>
      </c>
      <c r="U79" s="29" t="s">
        <v>321</v>
      </c>
      <c r="V79" s="29" t="s">
        <v>322</v>
      </c>
      <c r="W79" s="29" t="s">
        <v>2</v>
      </c>
      <c r="X79" s="29" t="s">
        <v>328</v>
      </c>
      <c r="Y79" s="29" t="s">
        <v>3</v>
      </c>
      <c r="Z79" s="29" t="s">
        <v>324</v>
      </c>
      <c r="AA79" s="29" t="s">
        <v>286</v>
      </c>
      <c r="AB79" s="29" t="s">
        <v>348</v>
      </c>
      <c r="AC79" s="29" t="s">
        <v>5</v>
      </c>
      <c r="AD79" s="29" t="s">
        <v>325</v>
      </c>
      <c r="AE79" s="29" t="s">
        <v>6</v>
      </c>
      <c r="AF79" s="29" t="s">
        <v>6</v>
      </c>
      <c r="AG79" s="29" t="s">
        <v>6</v>
      </c>
    </row>
    <row r="80" spans="1:33" x14ac:dyDescent="0.25">
      <c r="A80" s="29" t="s">
        <v>2</v>
      </c>
      <c r="B80" s="29" t="s">
        <v>3</v>
      </c>
      <c r="C80" s="29" t="s">
        <v>292</v>
      </c>
      <c r="D80" s="29" t="s">
        <v>46</v>
      </c>
      <c r="E80" s="29" t="s">
        <v>5</v>
      </c>
      <c r="F80" s="29" t="s">
        <v>243</v>
      </c>
      <c r="I80" s="30">
        <v>500</v>
      </c>
      <c r="P80" s="29" t="s">
        <v>1</v>
      </c>
      <c r="Q80" s="29" t="s">
        <v>317</v>
      </c>
      <c r="R80" s="29" t="s">
        <v>318</v>
      </c>
      <c r="S80" s="29" t="s">
        <v>319</v>
      </c>
      <c r="T80" s="29" t="s">
        <v>320</v>
      </c>
      <c r="U80" s="29" t="s">
        <v>321</v>
      </c>
      <c r="V80" s="29" t="s">
        <v>322</v>
      </c>
      <c r="W80" s="29" t="s">
        <v>2</v>
      </c>
      <c r="X80" s="29" t="s">
        <v>328</v>
      </c>
      <c r="Y80" s="29" t="s">
        <v>3</v>
      </c>
      <c r="Z80" s="29" t="s">
        <v>324</v>
      </c>
      <c r="AA80" s="29" t="s">
        <v>287</v>
      </c>
      <c r="AB80" s="29" t="s">
        <v>349</v>
      </c>
      <c r="AC80" s="29" t="s">
        <v>5</v>
      </c>
      <c r="AD80" s="29" t="s">
        <v>325</v>
      </c>
      <c r="AE80" s="29" t="s">
        <v>6</v>
      </c>
      <c r="AF80" s="29" t="s">
        <v>6</v>
      </c>
      <c r="AG80" s="29" t="s">
        <v>6</v>
      </c>
    </row>
    <row r="81" spans="1:33" x14ac:dyDescent="0.25">
      <c r="A81" s="29" t="s">
        <v>2</v>
      </c>
      <c r="B81" s="29" t="s">
        <v>3</v>
      </c>
      <c r="C81" s="29" t="s">
        <v>292</v>
      </c>
      <c r="D81" s="29" t="s">
        <v>46</v>
      </c>
      <c r="E81" s="29" t="s">
        <v>5</v>
      </c>
      <c r="F81" s="29" t="s">
        <v>6</v>
      </c>
      <c r="I81" s="30">
        <v>66771</v>
      </c>
      <c r="P81" s="29" t="s">
        <v>1</v>
      </c>
      <c r="Q81" s="29" t="s">
        <v>317</v>
      </c>
      <c r="R81" s="29" t="s">
        <v>318</v>
      </c>
      <c r="S81" s="29" t="s">
        <v>319</v>
      </c>
      <c r="T81" s="29" t="s">
        <v>320</v>
      </c>
      <c r="U81" s="29" t="s">
        <v>321</v>
      </c>
      <c r="V81" s="29" t="s">
        <v>322</v>
      </c>
      <c r="W81" s="29" t="s">
        <v>2</v>
      </c>
      <c r="X81" s="29" t="s">
        <v>328</v>
      </c>
      <c r="Y81" s="29" t="s">
        <v>3</v>
      </c>
      <c r="Z81" s="29" t="s">
        <v>324</v>
      </c>
      <c r="AA81" s="29" t="s">
        <v>288</v>
      </c>
      <c r="AB81" s="29" t="s">
        <v>42</v>
      </c>
      <c r="AC81" s="29" t="s">
        <v>5</v>
      </c>
      <c r="AD81" s="29" t="s">
        <v>325</v>
      </c>
      <c r="AE81" s="29" t="s">
        <v>6</v>
      </c>
      <c r="AF81" s="29" t="s">
        <v>6</v>
      </c>
      <c r="AG81" s="29" t="s">
        <v>6</v>
      </c>
    </row>
    <row r="82" spans="1:33" x14ac:dyDescent="0.25">
      <c r="A82" s="29" t="s">
        <v>2</v>
      </c>
      <c r="B82" s="29" t="s">
        <v>3</v>
      </c>
      <c r="C82" s="29" t="s">
        <v>293</v>
      </c>
      <c r="D82" s="29" t="s">
        <v>47</v>
      </c>
      <c r="E82" s="29" t="s">
        <v>5</v>
      </c>
      <c r="F82" s="29" t="s">
        <v>6</v>
      </c>
      <c r="I82" s="30">
        <v>1000</v>
      </c>
      <c r="P82" s="29" t="s">
        <v>1</v>
      </c>
      <c r="Q82" s="29" t="s">
        <v>317</v>
      </c>
      <c r="R82" s="29" t="s">
        <v>318</v>
      </c>
      <c r="S82" s="29" t="s">
        <v>319</v>
      </c>
      <c r="T82" s="29" t="s">
        <v>320</v>
      </c>
      <c r="U82" s="29" t="s">
        <v>321</v>
      </c>
      <c r="V82" s="29" t="s">
        <v>322</v>
      </c>
      <c r="W82" s="29" t="s">
        <v>2</v>
      </c>
      <c r="X82" s="29" t="s">
        <v>328</v>
      </c>
      <c r="Y82" s="29" t="s">
        <v>3</v>
      </c>
      <c r="Z82" s="29" t="s">
        <v>324</v>
      </c>
      <c r="AA82" s="29" t="s">
        <v>289</v>
      </c>
      <c r="AB82" s="29" t="s">
        <v>43</v>
      </c>
      <c r="AC82" s="29" t="s">
        <v>5</v>
      </c>
      <c r="AD82" s="29" t="s">
        <v>325</v>
      </c>
      <c r="AE82" s="29" t="s">
        <v>243</v>
      </c>
      <c r="AF82" s="29" t="s">
        <v>332</v>
      </c>
      <c r="AG82" s="29" t="s">
        <v>6</v>
      </c>
    </row>
    <row r="83" spans="1:33" x14ac:dyDescent="0.25">
      <c r="A83" s="29" t="s">
        <v>2</v>
      </c>
      <c r="B83" s="29" t="s">
        <v>3</v>
      </c>
      <c r="C83" s="29" t="s">
        <v>294</v>
      </c>
      <c r="D83" s="29" t="s">
        <v>48</v>
      </c>
      <c r="E83" s="29" t="s">
        <v>5</v>
      </c>
      <c r="F83" s="29" t="s">
        <v>257</v>
      </c>
      <c r="I83" s="30">
        <v>4900</v>
      </c>
      <c r="P83" s="29" t="s">
        <v>1</v>
      </c>
      <c r="Q83" s="29" t="s">
        <v>317</v>
      </c>
      <c r="R83" s="29" t="s">
        <v>318</v>
      </c>
      <c r="S83" s="29" t="s">
        <v>319</v>
      </c>
      <c r="T83" s="29" t="s">
        <v>320</v>
      </c>
      <c r="U83" s="29" t="s">
        <v>321</v>
      </c>
      <c r="V83" s="29" t="s">
        <v>322</v>
      </c>
      <c r="W83" s="29" t="s">
        <v>2</v>
      </c>
      <c r="X83" s="29" t="s">
        <v>328</v>
      </c>
      <c r="Y83" s="29" t="s">
        <v>3</v>
      </c>
      <c r="Z83" s="29" t="s">
        <v>324</v>
      </c>
      <c r="AA83" s="29" t="s">
        <v>289</v>
      </c>
      <c r="AB83" s="29" t="s">
        <v>43</v>
      </c>
      <c r="AC83" s="29" t="s">
        <v>5</v>
      </c>
      <c r="AD83" s="29" t="s">
        <v>325</v>
      </c>
      <c r="AE83" s="29" t="s">
        <v>6</v>
      </c>
      <c r="AF83" s="29" t="s">
        <v>6</v>
      </c>
      <c r="AG83" s="29" t="s">
        <v>6</v>
      </c>
    </row>
    <row r="84" spans="1:33" x14ac:dyDescent="0.25">
      <c r="P84" s="29" t="s">
        <v>1</v>
      </c>
      <c r="Q84" s="29" t="s">
        <v>317</v>
      </c>
      <c r="R84" s="29" t="s">
        <v>318</v>
      </c>
      <c r="S84" s="29" t="s">
        <v>319</v>
      </c>
      <c r="T84" s="29" t="s">
        <v>320</v>
      </c>
      <c r="U84" s="29" t="s">
        <v>321</v>
      </c>
      <c r="V84" s="29" t="s">
        <v>322</v>
      </c>
      <c r="W84" s="29" t="s">
        <v>2</v>
      </c>
      <c r="X84" s="29" t="s">
        <v>328</v>
      </c>
      <c r="Y84" s="29" t="s">
        <v>3</v>
      </c>
      <c r="Z84" s="29" t="s">
        <v>324</v>
      </c>
      <c r="AA84" s="29" t="s">
        <v>290</v>
      </c>
      <c r="AB84" s="29" t="s">
        <v>44</v>
      </c>
      <c r="AC84" s="29" t="s">
        <v>5</v>
      </c>
      <c r="AD84" s="29" t="s">
        <v>325</v>
      </c>
      <c r="AE84" s="29" t="s">
        <v>6</v>
      </c>
      <c r="AF84" s="29" t="s">
        <v>6</v>
      </c>
      <c r="AG84" s="29" t="s">
        <v>6</v>
      </c>
    </row>
    <row r="85" spans="1:33" x14ac:dyDescent="0.25">
      <c r="A85" s="29" t="s">
        <v>218</v>
      </c>
      <c r="B85" s="29" t="s">
        <v>3</v>
      </c>
      <c r="C85" s="29" t="s">
        <v>245</v>
      </c>
      <c r="D85" s="29" t="s">
        <v>14</v>
      </c>
      <c r="E85" s="29" t="s">
        <v>5</v>
      </c>
      <c r="F85" s="29" t="s">
        <v>6</v>
      </c>
      <c r="I85" s="30">
        <v>123000</v>
      </c>
      <c r="P85" s="29" t="s">
        <v>1</v>
      </c>
      <c r="Q85" s="29" t="s">
        <v>317</v>
      </c>
      <c r="R85" s="29" t="s">
        <v>318</v>
      </c>
      <c r="S85" s="29" t="s">
        <v>319</v>
      </c>
      <c r="T85" s="29" t="s">
        <v>320</v>
      </c>
      <c r="U85" s="29" t="s">
        <v>321</v>
      </c>
      <c r="V85" s="29" t="s">
        <v>322</v>
      </c>
      <c r="W85" s="29" t="s">
        <v>2</v>
      </c>
      <c r="X85" s="29" t="s">
        <v>328</v>
      </c>
      <c r="Y85" s="29" t="s">
        <v>3</v>
      </c>
      <c r="Z85" s="29" t="s">
        <v>324</v>
      </c>
      <c r="AA85" s="29" t="s">
        <v>291</v>
      </c>
      <c r="AB85" s="29" t="s">
        <v>45</v>
      </c>
      <c r="AC85" s="29" t="s">
        <v>5</v>
      </c>
      <c r="AD85" s="29" t="s">
        <v>325</v>
      </c>
      <c r="AE85" s="29" t="s">
        <v>6</v>
      </c>
      <c r="AF85" s="29" t="s">
        <v>6</v>
      </c>
      <c r="AG85" s="29" t="s">
        <v>6</v>
      </c>
    </row>
    <row r="86" spans="1:33" x14ac:dyDescent="0.25">
      <c r="A86" s="29" t="s">
        <v>218</v>
      </c>
      <c r="B86" s="29" t="s">
        <v>3</v>
      </c>
      <c r="C86" s="29" t="s">
        <v>260</v>
      </c>
      <c r="D86" s="29" t="s">
        <v>24</v>
      </c>
      <c r="E86" s="29" t="s">
        <v>5</v>
      </c>
      <c r="F86" s="29" t="s">
        <v>6</v>
      </c>
      <c r="I86" s="30">
        <v>40000</v>
      </c>
      <c r="P86" s="29" t="s">
        <v>1</v>
      </c>
      <c r="Q86" s="29" t="s">
        <v>317</v>
      </c>
      <c r="R86" s="29" t="s">
        <v>318</v>
      </c>
      <c r="S86" s="29" t="s">
        <v>319</v>
      </c>
      <c r="T86" s="29" t="s">
        <v>320</v>
      </c>
      <c r="U86" s="29" t="s">
        <v>321</v>
      </c>
      <c r="V86" s="29" t="s">
        <v>322</v>
      </c>
      <c r="W86" s="29" t="s">
        <v>2</v>
      </c>
      <c r="X86" s="29" t="s">
        <v>328</v>
      </c>
      <c r="Y86" s="29" t="s">
        <v>3</v>
      </c>
      <c r="Z86" s="29" t="s">
        <v>324</v>
      </c>
      <c r="AA86" s="29" t="s">
        <v>292</v>
      </c>
      <c r="AB86" s="29" t="s">
        <v>46</v>
      </c>
      <c r="AC86" s="29" t="s">
        <v>5</v>
      </c>
      <c r="AD86" s="29" t="s">
        <v>325</v>
      </c>
      <c r="AE86" s="29" t="s">
        <v>243</v>
      </c>
      <c r="AF86" s="29" t="s">
        <v>332</v>
      </c>
      <c r="AG86" s="29" t="s">
        <v>6</v>
      </c>
    </row>
    <row r="87" spans="1:33" x14ac:dyDescent="0.25">
      <c r="A87" s="29" t="s">
        <v>218</v>
      </c>
      <c r="B87" s="29" t="s">
        <v>3</v>
      </c>
      <c r="C87" s="29" t="s">
        <v>283</v>
      </c>
      <c r="D87" s="29" t="s">
        <v>41</v>
      </c>
      <c r="E87" s="29" t="s">
        <v>5</v>
      </c>
      <c r="F87" s="29" t="s">
        <v>6</v>
      </c>
      <c r="I87" s="30">
        <v>3000</v>
      </c>
      <c r="P87" s="29" t="s">
        <v>1</v>
      </c>
      <c r="Q87" s="29" t="s">
        <v>317</v>
      </c>
      <c r="R87" s="29" t="s">
        <v>318</v>
      </c>
      <c r="S87" s="29" t="s">
        <v>319</v>
      </c>
      <c r="T87" s="29" t="s">
        <v>320</v>
      </c>
      <c r="U87" s="29" t="s">
        <v>321</v>
      </c>
      <c r="V87" s="29" t="s">
        <v>322</v>
      </c>
      <c r="W87" s="29" t="s">
        <v>2</v>
      </c>
      <c r="X87" s="29" t="s">
        <v>328</v>
      </c>
      <c r="Y87" s="29" t="s">
        <v>3</v>
      </c>
      <c r="Z87" s="29" t="s">
        <v>324</v>
      </c>
      <c r="AA87" s="29" t="s">
        <v>292</v>
      </c>
      <c r="AB87" s="29" t="s">
        <v>46</v>
      </c>
      <c r="AC87" s="29" t="s">
        <v>5</v>
      </c>
      <c r="AD87" s="29" t="s">
        <v>325</v>
      </c>
      <c r="AE87" s="29" t="s">
        <v>6</v>
      </c>
      <c r="AF87" s="29" t="s">
        <v>6</v>
      </c>
      <c r="AG87" s="29" t="s">
        <v>6</v>
      </c>
    </row>
    <row r="88" spans="1:33" x14ac:dyDescent="0.25">
      <c r="A88" s="29" t="s">
        <v>218</v>
      </c>
      <c r="B88" s="29" t="s">
        <v>3</v>
      </c>
      <c r="C88" s="29" t="s">
        <v>295</v>
      </c>
      <c r="D88" s="29" t="s">
        <v>351</v>
      </c>
      <c r="E88" s="29" t="s">
        <v>5</v>
      </c>
      <c r="F88" s="29" t="s">
        <v>6</v>
      </c>
      <c r="I88" s="30">
        <v>80000</v>
      </c>
      <c r="P88" s="29" t="s">
        <v>1</v>
      </c>
      <c r="Q88" s="29" t="s">
        <v>317</v>
      </c>
      <c r="R88" s="29" t="s">
        <v>318</v>
      </c>
      <c r="S88" s="29" t="s">
        <v>319</v>
      </c>
      <c r="T88" s="29" t="s">
        <v>320</v>
      </c>
      <c r="U88" s="29" t="s">
        <v>321</v>
      </c>
      <c r="V88" s="29" t="s">
        <v>322</v>
      </c>
      <c r="W88" s="29" t="s">
        <v>2</v>
      </c>
      <c r="X88" s="29" t="s">
        <v>328</v>
      </c>
      <c r="Y88" s="29" t="s">
        <v>3</v>
      </c>
      <c r="Z88" s="29" t="s">
        <v>324</v>
      </c>
      <c r="AA88" s="29" t="s">
        <v>293</v>
      </c>
      <c r="AB88" s="29" t="s">
        <v>47</v>
      </c>
      <c r="AC88" s="29" t="s">
        <v>5</v>
      </c>
      <c r="AD88" s="29" t="s">
        <v>325</v>
      </c>
      <c r="AE88" s="29" t="s">
        <v>6</v>
      </c>
      <c r="AF88" s="29" t="s">
        <v>6</v>
      </c>
      <c r="AG88" s="29" t="s">
        <v>6</v>
      </c>
    </row>
    <row r="89" spans="1:33" x14ac:dyDescent="0.25">
      <c r="P89" s="29" t="s">
        <v>1</v>
      </c>
      <c r="Q89" s="29" t="s">
        <v>317</v>
      </c>
      <c r="R89" s="29" t="s">
        <v>318</v>
      </c>
      <c r="S89" s="29" t="s">
        <v>319</v>
      </c>
      <c r="T89" s="29" t="s">
        <v>320</v>
      </c>
      <c r="U89" s="29" t="s">
        <v>321</v>
      </c>
      <c r="V89" s="29" t="s">
        <v>322</v>
      </c>
      <c r="W89" s="29" t="s">
        <v>2</v>
      </c>
      <c r="X89" s="29" t="s">
        <v>328</v>
      </c>
      <c r="Y89" s="29" t="s">
        <v>3</v>
      </c>
      <c r="Z89" s="29" t="s">
        <v>324</v>
      </c>
      <c r="AA89" s="29" t="s">
        <v>294</v>
      </c>
      <c r="AB89" s="29" t="s">
        <v>48</v>
      </c>
      <c r="AC89" s="29" t="s">
        <v>5</v>
      </c>
      <c r="AD89" s="29" t="s">
        <v>325</v>
      </c>
      <c r="AE89" s="29" t="s">
        <v>257</v>
      </c>
      <c r="AF89" s="29" t="s">
        <v>340</v>
      </c>
      <c r="AG89" s="29" t="s">
        <v>6</v>
      </c>
    </row>
    <row r="90" spans="1:33" x14ac:dyDescent="0.25">
      <c r="A90" s="29" t="s">
        <v>219</v>
      </c>
      <c r="B90" s="29" t="s">
        <v>3</v>
      </c>
      <c r="C90" s="29" t="s">
        <v>296</v>
      </c>
      <c r="D90" s="29" t="s">
        <v>353</v>
      </c>
      <c r="E90" s="29" t="s">
        <v>5</v>
      </c>
      <c r="F90" s="29" t="s">
        <v>279</v>
      </c>
      <c r="I90" s="30">
        <v>190000</v>
      </c>
      <c r="P90" s="29" t="s">
        <v>1</v>
      </c>
      <c r="Q90" s="29" t="s">
        <v>317</v>
      </c>
      <c r="R90" s="29" t="s">
        <v>318</v>
      </c>
      <c r="S90" s="29" t="s">
        <v>319</v>
      </c>
      <c r="T90" s="29" t="s">
        <v>320</v>
      </c>
      <c r="U90" s="29" t="s">
        <v>321</v>
      </c>
      <c r="V90" s="29" t="s">
        <v>322</v>
      </c>
      <c r="W90" s="29" t="s">
        <v>218</v>
      </c>
      <c r="X90" s="29" t="s">
        <v>350</v>
      </c>
      <c r="Y90" s="29" t="s">
        <v>3</v>
      </c>
      <c r="Z90" s="29" t="s">
        <v>324</v>
      </c>
      <c r="AA90" s="29" t="s">
        <v>245</v>
      </c>
      <c r="AB90" s="29" t="s">
        <v>14</v>
      </c>
      <c r="AC90" s="29" t="s">
        <v>5</v>
      </c>
      <c r="AD90" s="29" t="s">
        <v>325</v>
      </c>
      <c r="AE90" s="29" t="s">
        <v>6</v>
      </c>
      <c r="AF90" s="29" t="s">
        <v>6</v>
      </c>
      <c r="AG90" s="29" t="s">
        <v>6</v>
      </c>
    </row>
    <row r="91" spans="1:33" x14ac:dyDescent="0.25">
      <c r="P91" s="29" t="s">
        <v>1</v>
      </c>
      <c r="Q91" s="29" t="s">
        <v>317</v>
      </c>
      <c r="R91" s="29" t="s">
        <v>318</v>
      </c>
      <c r="S91" s="29" t="s">
        <v>319</v>
      </c>
      <c r="T91" s="29" t="s">
        <v>320</v>
      </c>
      <c r="U91" s="29" t="s">
        <v>321</v>
      </c>
      <c r="V91" s="29" t="s">
        <v>322</v>
      </c>
      <c r="W91" s="29" t="s">
        <v>218</v>
      </c>
      <c r="X91" s="29" t="s">
        <v>350</v>
      </c>
      <c r="Y91" s="29" t="s">
        <v>3</v>
      </c>
      <c r="Z91" s="29" t="s">
        <v>324</v>
      </c>
      <c r="AA91" s="29" t="s">
        <v>260</v>
      </c>
      <c r="AB91" s="29" t="s">
        <v>24</v>
      </c>
      <c r="AC91" s="29" t="s">
        <v>5</v>
      </c>
      <c r="AD91" s="29" t="s">
        <v>325</v>
      </c>
      <c r="AE91" s="29" t="s">
        <v>6</v>
      </c>
      <c r="AF91" s="29" t="s">
        <v>6</v>
      </c>
      <c r="AG91" s="29" t="s">
        <v>6</v>
      </c>
    </row>
    <row r="92" spans="1:33" x14ac:dyDescent="0.25">
      <c r="P92" s="29" t="s">
        <v>1</v>
      </c>
      <c r="Q92" s="29" t="s">
        <v>317</v>
      </c>
      <c r="R92" s="29" t="s">
        <v>318</v>
      </c>
      <c r="S92" s="29" t="s">
        <v>319</v>
      </c>
      <c r="T92" s="29" t="s">
        <v>320</v>
      </c>
      <c r="U92" s="29" t="s">
        <v>321</v>
      </c>
      <c r="V92" s="29" t="s">
        <v>322</v>
      </c>
      <c r="W92" s="29" t="s">
        <v>218</v>
      </c>
      <c r="X92" s="29" t="s">
        <v>350</v>
      </c>
      <c r="Y92" s="29" t="s">
        <v>3</v>
      </c>
      <c r="Z92" s="29" t="s">
        <v>324</v>
      </c>
      <c r="AA92" s="29" t="s">
        <v>283</v>
      </c>
      <c r="AB92" s="29" t="s">
        <v>41</v>
      </c>
      <c r="AC92" s="29" t="s">
        <v>5</v>
      </c>
      <c r="AD92" s="29" t="s">
        <v>325</v>
      </c>
      <c r="AE92" s="29" t="s">
        <v>6</v>
      </c>
      <c r="AF92" s="29" t="s">
        <v>6</v>
      </c>
      <c r="AG92" s="29" t="s">
        <v>6</v>
      </c>
    </row>
    <row r="93" spans="1:33" x14ac:dyDescent="0.25">
      <c r="A93" s="29" t="s">
        <v>298</v>
      </c>
      <c r="B93" s="29" t="s">
        <v>3</v>
      </c>
      <c r="C93" s="29" t="s">
        <v>283</v>
      </c>
      <c r="D93" s="29" t="s">
        <v>41</v>
      </c>
      <c r="E93" s="29" t="s">
        <v>5</v>
      </c>
      <c r="F93" s="29" t="s">
        <v>6</v>
      </c>
      <c r="I93" s="30">
        <v>45725</v>
      </c>
      <c r="P93" s="29" t="s">
        <v>1</v>
      </c>
      <c r="Q93" s="29" t="s">
        <v>317</v>
      </c>
      <c r="R93" s="29" t="s">
        <v>318</v>
      </c>
      <c r="S93" s="29" t="s">
        <v>319</v>
      </c>
      <c r="T93" s="29" t="s">
        <v>320</v>
      </c>
      <c r="U93" s="29" t="s">
        <v>321</v>
      </c>
      <c r="V93" s="29" t="s">
        <v>322</v>
      </c>
      <c r="W93" s="29" t="s">
        <v>218</v>
      </c>
      <c r="X93" s="29" t="s">
        <v>350</v>
      </c>
      <c r="Y93" s="29" t="s">
        <v>3</v>
      </c>
      <c r="Z93" s="29" t="s">
        <v>324</v>
      </c>
      <c r="AA93" s="29" t="s">
        <v>295</v>
      </c>
      <c r="AB93" s="29" t="s">
        <v>351</v>
      </c>
      <c r="AC93" s="29" t="s">
        <v>5</v>
      </c>
      <c r="AD93" s="29" t="s">
        <v>325</v>
      </c>
      <c r="AE93" s="29" t="s">
        <v>6</v>
      </c>
      <c r="AF93" s="29" t="s">
        <v>6</v>
      </c>
      <c r="AG93" s="29" t="s">
        <v>6</v>
      </c>
    </row>
    <row r="94" spans="1:33" x14ac:dyDescent="0.25">
      <c r="P94" s="29" t="s">
        <v>1</v>
      </c>
      <c r="Q94" s="29" t="s">
        <v>317</v>
      </c>
      <c r="R94" s="29" t="s">
        <v>318</v>
      </c>
      <c r="S94" s="29" t="s">
        <v>319</v>
      </c>
      <c r="T94" s="29" t="s">
        <v>320</v>
      </c>
      <c r="U94" s="29" t="s">
        <v>321</v>
      </c>
      <c r="V94" s="29" t="s">
        <v>322</v>
      </c>
      <c r="W94" s="29" t="s">
        <v>219</v>
      </c>
      <c r="X94" s="29" t="s">
        <v>352</v>
      </c>
      <c r="Y94" s="29" t="s">
        <v>3</v>
      </c>
      <c r="Z94" s="29" t="s">
        <v>324</v>
      </c>
      <c r="AA94" s="29" t="s">
        <v>296</v>
      </c>
      <c r="AB94" s="29" t="s">
        <v>353</v>
      </c>
      <c r="AC94" s="29" t="s">
        <v>5</v>
      </c>
      <c r="AD94" s="29" t="s">
        <v>325</v>
      </c>
      <c r="AE94" s="29" t="s">
        <v>279</v>
      </c>
      <c r="AF94" s="29" t="s">
        <v>345</v>
      </c>
      <c r="AG94" s="29" t="s">
        <v>6</v>
      </c>
    </row>
    <row r="95" spans="1:33" x14ac:dyDescent="0.25">
      <c r="P95" s="29" t="s">
        <v>1</v>
      </c>
      <c r="Q95" s="29" t="s">
        <v>317</v>
      </c>
      <c r="R95" s="29" t="s">
        <v>318</v>
      </c>
      <c r="S95" s="29" t="s">
        <v>319</v>
      </c>
      <c r="T95" s="29" t="s">
        <v>320</v>
      </c>
      <c r="U95" s="29" t="s">
        <v>321</v>
      </c>
      <c r="V95" s="29" t="s">
        <v>322</v>
      </c>
      <c r="W95" s="29" t="s">
        <v>298</v>
      </c>
      <c r="X95" s="29" t="s">
        <v>355</v>
      </c>
      <c r="Y95" s="29" t="s">
        <v>3</v>
      </c>
      <c r="Z95" s="29" t="s">
        <v>324</v>
      </c>
      <c r="AA95" s="29" t="s">
        <v>283</v>
      </c>
      <c r="AB95" s="29" t="s">
        <v>41</v>
      </c>
      <c r="AC95" s="29" t="s">
        <v>5</v>
      </c>
      <c r="AD95" s="29" t="s">
        <v>325</v>
      </c>
      <c r="AE95" s="29" t="s">
        <v>6</v>
      </c>
      <c r="AF95" s="29" t="s">
        <v>6</v>
      </c>
      <c r="AG95" s="29" t="s">
        <v>6</v>
      </c>
    </row>
  </sheetData>
  <autoFilter ref="A1:I93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08"/>
  <sheetViews>
    <sheetView workbookViewId="0">
      <selection activeCell="P36" sqref="P36"/>
    </sheetView>
  </sheetViews>
  <sheetFormatPr defaultRowHeight="15" x14ac:dyDescent="0.25"/>
  <cols>
    <col min="1" max="1" width="15" style="31" bestFit="1" customWidth="1"/>
    <col min="5" max="5" width="41.140625" style="29" bestFit="1" customWidth="1"/>
    <col min="9" max="9" width="15" style="31" bestFit="1" customWidth="1"/>
  </cols>
  <sheetData>
    <row r="1" spans="1:10" s="55" customFormat="1" ht="18.75" x14ac:dyDescent="0.3">
      <c r="A1" s="29" t="s">
        <v>220</v>
      </c>
      <c r="B1" s="29" t="s">
        <v>221</v>
      </c>
      <c r="C1" s="29" t="s">
        <v>222</v>
      </c>
      <c r="D1" s="29" t="s">
        <v>223</v>
      </c>
      <c r="E1" s="29" t="s">
        <v>311</v>
      </c>
      <c r="F1" s="29" t="s">
        <v>0</v>
      </c>
      <c r="G1" s="29" t="s">
        <v>224</v>
      </c>
      <c r="H1" s="29"/>
      <c r="I1" s="31" t="s">
        <v>231</v>
      </c>
    </row>
    <row r="2" spans="1:10" x14ac:dyDescent="0.25">
      <c r="A2" s="29" t="s">
        <v>2</v>
      </c>
      <c r="B2" s="29" t="s">
        <v>3</v>
      </c>
      <c r="C2">
        <v>512900</v>
      </c>
      <c r="D2" s="29" t="s">
        <v>5</v>
      </c>
      <c r="E2" s="29" t="s">
        <v>4</v>
      </c>
      <c r="F2" s="29" t="s">
        <v>6</v>
      </c>
      <c r="G2" s="29"/>
      <c r="H2" s="29"/>
      <c r="I2" s="31">
        <v>14833</v>
      </c>
    </row>
    <row r="3" spans="1:10" x14ac:dyDescent="0.25">
      <c r="A3" s="29" t="s">
        <v>2</v>
      </c>
      <c r="B3" s="29" t="s">
        <v>3</v>
      </c>
      <c r="C3">
        <v>522000</v>
      </c>
      <c r="D3" s="29" t="s">
        <v>5</v>
      </c>
      <c r="E3" s="29" t="s">
        <v>7</v>
      </c>
      <c r="F3" s="29" t="s">
        <v>6</v>
      </c>
      <c r="G3" s="29"/>
      <c r="H3" s="29"/>
      <c r="I3" s="31">
        <v>12</v>
      </c>
    </row>
    <row r="4" spans="1:10" x14ac:dyDescent="0.25">
      <c r="A4" s="29" t="s">
        <v>2</v>
      </c>
      <c r="B4" s="29" t="s">
        <v>3</v>
      </c>
      <c r="C4">
        <v>522100</v>
      </c>
      <c r="D4" s="29" t="s">
        <v>5</v>
      </c>
      <c r="E4" s="29" t="s">
        <v>8</v>
      </c>
      <c r="F4" s="29" t="s">
        <v>235</v>
      </c>
      <c r="G4" s="29"/>
      <c r="H4" s="29"/>
      <c r="I4" s="31">
        <v>175168</v>
      </c>
    </row>
    <row r="5" spans="1:10" x14ac:dyDescent="0.25">
      <c r="A5" s="29" t="s">
        <v>2</v>
      </c>
      <c r="B5" s="29" t="s">
        <v>3</v>
      </c>
      <c r="C5">
        <v>522100</v>
      </c>
      <c r="D5" s="29" t="s">
        <v>5</v>
      </c>
      <c r="E5" s="29" t="s">
        <v>8</v>
      </c>
      <c r="F5" s="29" t="s">
        <v>6</v>
      </c>
      <c r="G5" s="29"/>
      <c r="H5" s="29"/>
      <c r="I5" s="31">
        <v>8</v>
      </c>
    </row>
    <row r="6" spans="1:10" x14ac:dyDescent="0.25">
      <c r="A6" s="29" t="s">
        <v>2</v>
      </c>
      <c r="B6" s="29" t="s">
        <v>3</v>
      </c>
      <c r="C6">
        <v>522115</v>
      </c>
      <c r="D6" s="29" t="s">
        <v>5</v>
      </c>
      <c r="E6" s="29" t="s">
        <v>330</v>
      </c>
      <c r="F6" s="29" t="s">
        <v>6</v>
      </c>
      <c r="G6" s="29"/>
      <c r="H6" s="29"/>
      <c r="I6" s="31">
        <v>2130</v>
      </c>
    </row>
    <row r="7" spans="1:10" x14ac:dyDescent="0.25">
      <c r="A7" s="29" t="s">
        <v>2</v>
      </c>
      <c r="B7" s="29" t="s">
        <v>3</v>
      </c>
      <c r="C7">
        <v>530100</v>
      </c>
      <c r="D7" s="29" t="s">
        <v>5</v>
      </c>
      <c r="E7" s="29" t="s">
        <v>9</v>
      </c>
      <c r="F7" s="29" t="s">
        <v>6</v>
      </c>
      <c r="G7" s="29"/>
      <c r="H7" s="29"/>
      <c r="I7" s="31">
        <v>20649</v>
      </c>
    </row>
    <row r="8" spans="1:10" x14ac:dyDescent="0.25">
      <c r="A8" s="29" t="s">
        <v>2</v>
      </c>
      <c r="B8" s="29" t="s">
        <v>3</v>
      </c>
      <c r="C8">
        <v>530110</v>
      </c>
      <c r="D8" s="29" t="s">
        <v>5</v>
      </c>
      <c r="E8" s="29" t="s">
        <v>227</v>
      </c>
      <c r="F8" s="29" t="s">
        <v>6</v>
      </c>
      <c r="G8" s="29"/>
      <c r="H8" s="29"/>
      <c r="I8" s="31">
        <v>44658</v>
      </c>
    </row>
    <row r="9" spans="1:10" x14ac:dyDescent="0.25">
      <c r="A9" s="29" t="s">
        <v>2</v>
      </c>
      <c r="B9" s="29" t="s">
        <v>3</v>
      </c>
      <c r="C9">
        <v>540640</v>
      </c>
      <c r="D9" s="29" t="s">
        <v>5</v>
      </c>
      <c r="E9" s="29" t="s">
        <v>10</v>
      </c>
      <c r="F9" s="29" t="s">
        <v>6</v>
      </c>
      <c r="G9" s="29"/>
      <c r="H9" s="29"/>
      <c r="I9" s="31">
        <v>6640</v>
      </c>
    </row>
    <row r="10" spans="1:10" x14ac:dyDescent="0.25">
      <c r="A10" s="29" t="s">
        <v>2</v>
      </c>
      <c r="B10" s="29" t="s">
        <v>3</v>
      </c>
      <c r="C10">
        <v>540705</v>
      </c>
      <c r="D10" s="29" t="s">
        <v>5</v>
      </c>
      <c r="E10" s="29" t="s">
        <v>11</v>
      </c>
      <c r="F10" s="29" t="s">
        <v>6</v>
      </c>
      <c r="G10" s="29"/>
      <c r="H10" s="29"/>
      <c r="I10" s="31">
        <v>66149</v>
      </c>
    </row>
    <row r="11" spans="1:10" x14ac:dyDescent="0.25">
      <c r="A11" s="65" t="s">
        <v>2</v>
      </c>
      <c r="B11" s="65" t="s">
        <v>3</v>
      </c>
      <c r="C11" s="69">
        <v>540730</v>
      </c>
      <c r="D11" s="65" t="s">
        <v>5</v>
      </c>
      <c r="E11" s="65" t="s">
        <v>331</v>
      </c>
      <c r="F11" s="65" t="s">
        <v>6</v>
      </c>
      <c r="G11" s="65"/>
      <c r="H11" s="65"/>
      <c r="I11" s="68">
        <v>16082</v>
      </c>
      <c r="J11" s="67" t="s">
        <v>161</v>
      </c>
    </row>
    <row r="12" spans="1:10" x14ac:dyDescent="0.25">
      <c r="A12" s="65" t="s">
        <v>2</v>
      </c>
      <c r="B12" s="65" t="s">
        <v>3</v>
      </c>
      <c r="C12" s="69">
        <v>540800</v>
      </c>
      <c r="D12" s="65" t="s">
        <v>5</v>
      </c>
      <c r="E12" s="65" t="s">
        <v>12</v>
      </c>
      <c r="F12" s="65" t="s">
        <v>243</v>
      </c>
      <c r="G12" s="65"/>
      <c r="H12" s="65"/>
      <c r="I12" s="68">
        <v>71489</v>
      </c>
      <c r="J12" s="67" t="s">
        <v>167</v>
      </c>
    </row>
    <row r="13" spans="1:10" x14ac:dyDescent="0.25">
      <c r="A13" s="29" t="s">
        <v>2</v>
      </c>
      <c r="B13" s="29" t="s">
        <v>3</v>
      </c>
      <c r="C13">
        <v>540800</v>
      </c>
      <c r="D13" s="29" t="s">
        <v>5</v>
      </c>
      <c r="E13" s="29" t="s">
        <v>12</v>
      </c>
      <c r="F13" s="29" t="s">
        <v>6</v>
      </c>
      <c r="G13" s="29"/>
      <c r="H13" s="29"/>
      <c r="I13" s="31">
        <v>101000</v>
      </c>
    </row>
    <row r="14" spans="1:10" x14ac:dyDescent="0.25">
      <c r="A14" s="29" t="s">
        <v>2</v>
      </c>
      <c r="B14" s="29" t="s">
        <v>3</v>
      </c>
      <c r="C14">
        <v>540820</v>
      </c>
      <c r="D14" s="29" t="s">
        <v>5</v>
      </c>
      <c r="E14" s="29" t="s">
        <v>13</v>
      </c>
      <c r="F14" s="29" t="s">
        <v>6</v>
      </c>
      <c r="G14" s="29"/>
      <c r="H14" s="29"/>
      <c r="I14" s="31">
        <v>500000</v>
      </c>
    </row>
    <row r="15" spans="1:10" x14ac:dyDescent="0.25">
      <c r="A15" s="29" t="s">
        <v>2</v>
      </c>
      <c r="B15" s="29" t="s">
        <v>3</v>
      </c>
      <c r="C15">
        <v>542700</v>
      </c>
      <c r="D15" s="29" t="s">
        <v>5</v>
      </c>
      <c r="E15" s="29" t="s">
        <v>14</v>
      </c>
      <c r="F15" s="29" t="s">
        <v>6</v>
      </c>
      <c r="G15" s="29"/>
      <c r="H15" s="29"/>
      <c r="I15" s="31">
        <v>295356</v>
      </c>
    </row>
    <row r="16" spans="1:10" x14ac:dyDescent="0.25">
      <c r="A16" s="29" t="s">
        <v>2</v>
      </c>
      <c r="B16" s="29" t="s">
        <v>3</v>
      </c>
      <c r="C16">
        <v>551000</v>
      </c>
      <c r="D16" s="29" t="s">
        <v>5</v>
      </c>
      <c r="E16" s="29" t="s">
        <v>15</v>
      </c>
      <c r="F16" s="29" t="s">
        <v>6</v>
      </c>
      <c r="G16" s="29"/>
      <c r="H16" s="29"/>
      <c r="I16" s="31">
        <v>13922</v>
      </c>
    </row>
    <row r="17" spans="1:10" x14ac:dyDescent="0.25">
      <c r="A17" s="65" t="s">
        <v>2</v>
      </c>
      <c r="B17" s="65" t="s">
        <v>3</v>
      </c>
      <c r="C17" s="69">
        <v>551400</v>
      </c>
      <c r="D17" s="65" t="s">
        <v>5</v>
      </c>
      <c r="E17" s="65" t="s">
        <v>16</v>
      </c>
      <c r="F17" s="65" t="s">
        <v>6</v>
      </c>
      <c r="G17" s="65"/>
      <c r="H17" s="65"/>
      <c r="I17" s="68">
        <v>868480</v>
      </c>
      <c r="J17" s="66">
        <v>2</v>
      </c>
    </row>
    <row r="18" spans="1:10" x14ac:dyDescent="0.25">
      <c r="A18" s="29" t="s">
        <v>2</v>
      </c>
      <c r="B18" s="29" t="s">
        <v>3</v>
      </c>
      <c r="C18">
        <v>552600</v>
      </c>
      <c r="D18" s="29" t="s">
        <v>5</v>
      </c>
      <c r="E18" s="29" t="s">
        <v>17</v>
      </c>
      <c r="F18" s="29" t="s">
        <v>6</v>
      </c>
      <c r="G18" s="29"/>
      <c r="H18" s="29"/>
      <c r="I18" s="31">
        <v>134525</v>
      </c>
    </row>
    <row r="19" spans="1:10" x14ac:dyDescent="0.25">
      <c r="A19" s="29" t="s">
        <v>2</v>
      </c>
      <c r="B19" s="29" t="s">
        <v>3</v>
      </c>
      <c r="C19">
        <v>560200</v>
      </c>
      <c r="D19" s="29" t="s">
        <v>5</v>
      </c>
      <c r="E19" s="29" t="s">
        <v>228</v>
      </c>
      <c r="F19" s="29" t="s">
        <v>6</v>
      </c>
      <c r="G19" s="29"/>
      <c r="H19" s="29"/>
      <c r="I19" s="31">
        <v>3361</v>
      </c>
    </row>
    <row r="20" spans="1:10" x14ac:dyDescent="0.25">
      <c r="A20" s="65" t="s">
        <v>2</v>
      </c>
      <c r="B20" s="65" t="s">
        <v>3</v>
      </c>
      <c r="C20" s="69">
        <v>595000</v>
      </c>
      <c r="D20" s="65" t="s">
        <v>5</v>
      </c>
      <c r="E20" s="65" t="s">
        <v>18</v>
      </c>
      <c r="F20" s="65" t="s">
        <v>19</v>
      </c>
      <c r="G20" s="65"/>
      <c r="H20" s="65"/>
      <c r="I20" s="68">
        <v>162190</v>
      </c>
      <c r="J20" s="67" t="s">
        <v>167</v>
      </c>
    </row>
    <row r="21" spans="1:10" x14ac:dyDescent="0.25">
      <c r="A21" s="29" t="s">
        <v>2</v>
      </c>
      <c r="B21" s="29" t="s">
        <v>3</v>
      </c>
      <c r="C21">
        <v>595000</v>
      </c>
      <c r="D21" s="29" t="s">
        <v>5</v>
      </c>
      <c r="E21" s="29" t="s">
        <v>18</v>
      </c>
      <c r="F21" s="29" t="s">
        <v>20</v>
      </c>
      <c r="G21" s="29"/>
      <c r="H21" s="29"/>
      <c r="I21" s="31">
        <v>15609367</v>
      </c>
    </row>
    <row r="22" spans="1:10" x14ac:dyDescent="0.25">
      <c r="A22" s="29" t="s">
        <v>2</v>
      </c>
      <c r="B22" s="29" t="s">
        <v>3</v>
      </c>
      <c r="C22">
        <v>595000</v>
      </c>
      <c r="D22" s="29" t="s">
        <v>5</v>
      </c>
      <c r="E22" s="29" t="s">
        <v>18</v>
      </c>
      <c r="F22" s="29" t="s">
        <v>251</v>
      </c>
      <c r="G22" s="29"/>
      <c r="H22" s="29"/>
      <c r="I22" s="31">
        <v>2500</v>
      </c>
    </row>
    <row r="23" spans="1:10" x14ac:dyDescent="0.25">
      <c r="A23" s="29" t="s">
        <v>2</v>
      </c>
      <c r="B23" s="29" t="s">
        <v>3</v>
      </c>
      <c r="C23">
        <v>595000</v>
      </c>
      <c r="D23" s="29" t="s">
        <v>5</v>
      </c>
      <c r="E23" s="29" t="s">
        <v>18</v>
      </c>
      <c r="F23" s="29" t="s">
        <v>252</v>
      </c>
      <c r="G23" s="29"/>
      <c r="H23" s="29"/>
      <c r="I23" s="31">
        <v>7500</v>
      </c>
    </row>
    <row r="24" spans="1:10" x14ac:dyDescent="0.25">
      <c r="A24" s="29" t="s">
        <v>2</v>
      </c>
      <c r="B24" s="29" t="s">
        <v>3</v>
      </c>
      <c r="C24">
        <v>595000</v>
      </c>
      <c r="D24" s="29" t="s">
        <v>5</v>
      </c>
      <c r="E24" s="29" t="s">
        <v>18</v>
      </c>
      <c r="F24" s="29" t="s">
        <v>253</v>
      </c>
      <c r="G24" s="29"/>
      <c r="H24" s="29"/>
      <c r="I24" s="31">
        <v>68000</v>
      </c>
    </row>
    <row r="25" spans="1:10" x14ac:dyDescent="0.25">
      <c r="A25" s="29" t="s">
        <v>2</v>
      </c>
      <c r="B25" s="29" t="s">
        <v>3</v>
      </c>
      <c r="C25">
        <v>595000</v>
      </c>
      <c r="D25" s="29" t="s">
        <v>5</v>
      </c>
      <c r="E25" s="29" t="s">
        <v>18</v>
      </c>
      <c r="F25" s="29" t="s">
        <v>254</v>
      </c>
      <c r="G25" s="29"/>
      <c r="H25" s="29"/>
      <c r="I25" s="31">
        <v>3000</v>
      </c>
    </row>
    <row r="26" spans="1:10" x14ac:dyDescent="0.25">
      <c r="A26" s="29" t="s">
        <v>2</v>
      </c>
      <c r="B26" s="29" t="s">
        <v>3</v>
      </c>
      <c r="C26">
        <v>595000</v>
      </c>
      <c r="D26" s="29" t="s">
        <v>5</v>
      </c>
      <c r="E26" s="29" t="s">
        <v>18</v>
      </c>
      <c r="F26" s="29" t="s">
        <v>255</v>
      </c>
      <c r="G26" s="29"/>
      <c r="H26" s="29"/>
      <c r="I26" s="31">
        <v>690</v>
      </c>
    </row>
    <row r="27" spans="1:10" x14ac:dyDescent="0.25">
      <c r="A27" s="65" t="s">
        <v>2</v>
      </c>
      <c r="B27" s="65" t="s">
        <v>3</v>
      </c>
      <c r="C27" s="69">
        <v>595000</v>
      </c>
      <c r="D27" s="65" t="s">
        <v>5</v>
      </c>
      <c r="E27" s="65" t="s">
        <v>18</v>
      </c>
      <c r="F27" s="65" t="s">
        <v>21</v>
      </c>
      <c r="G27" s="65"/>
      <c r="H27" s="65"/>
      <c r="I27" s="68">
        <v>31540</v>
      </c>
      <c r="J27" s="67" t="s">
        <v>167</v>
      </c>
    </row>
    <row r="28" spans="1:10" x14ac:dyDescent="0.25">
      <c r="A28" s="29" t="s">
        <v>2</v>
      </c>
      <c r="B28" s="29" t="s">
        <v>3</v>
      </c>
      <c r="C28">
        <v>595100</v>
      </c>
      <c r="D28" s="29" t="s">
        <v>5</v>
      </c>
      <c r="E28" s="29" t="s">
        <v>339</v>
      </c>
      <c r="F28" s="29" t="s">
        <v>257</v>
      </c>
      <c r="G28" s="29"/>
      <c r="H28" s="29"/>
      <c r="I28" s="31">
        <v>50000</v>
      </c>
    </row>
    <row r="29" spans="1:10" x14ac:dyDescent="0.25">
      <c r="A29" s="29" t="s">
        <v>2</v>
      </c>
      <c r="B29" s="29" t="s">
        <v>3</v>
      </c>
      <c r="C29">
        <v>611100</v>
      </c>
      <c r="D29" s="29" t="s">
        <v>5</v>
      </c>
      <c r="E29" s="29" t="s">
        <v>22</v>
      </c>
      <c r="F29" s="29" t="s">
        <v>6</v>
      </c>
      <c r="G29" s="29"/>
      <c r="H29" s="29"/>
      <c r="I29" s="31">
        <v>4268871.0999999996</v>
      </c>
    </row>
    <row r="30" spans="1:10" x14ac:dyDescent="0.25">
      <c r="A30" s="29" t="s">
        <v>2</v>
      </c>
      <c r="B30" s="29" t="s">
        <v>3</v>
      </c>
      <c r="C30">
        <v>611200</v>
      </c>
      <c r="D30" s="29" t="s">
        <v>5</v>
      </c>
      <c r="E30" s="29" t="s">
        <v>23</v>
      </c>
      <c r="F30" s="29" t="s">
        <v>243</v>
      </c>
      <c r="G30" s="29"/>
      <c r="H30" s="29"/>
      <c r="I30" s="31">
        <v>30000</v>
      </c>
    </row>
    <row r="31" spans="1:10" x14ac:dyDescent="0.25">
      <c r="A31" s="29" t="s">
        <v>2</v>
      </c>
      <c r="B31" s="29" t="s">
        <v>3</v>
      </c>
      <c r="C31">
        <v>611200</v>
      </c>
      <c r="D31" s="29" t="s">
        <v>5</v>
      </c>
      <c r="E31" s="29" t="s">
        <v>23</v>
      </c>
      <c r="F31" s="29" t="s">
        <v>6</v>
      </c>
      <c r="G31" s="29"/>
      <c r="H31" s="29"/>
      <c r="I31" s="31">
        <v>169644</v>
      </c>
    </row>
    <row r="32" spans="1:10" x14ac:dyDescent="0.25">
      <c r="A32" s="29" t="s">
        <v>2</v>
      </c>
      <c r="B32" s="29" t="s">
        <v>3</v>
      </c>
      <c r="C32">
        <v>612000</v>
      </c>
      <c r="D32" s="29" t="s">
        <v>5</v>
      </c>
      <c r="E32" s="29" t="s">
        <v>24</v>
      </c>
      <c r="F32" s="29" t="s">
        <v>243</v>
      </c>
      <c r="G32" s="29"/>
      <c r="H32" s="29"/>
      <c r="I32" s="31">
        <v>45000</v>
      </c>
    </row>
    <row r="33" spans="1:9" x14ac:dyDescent="0.25">
      <c r="A33" s="29" t="s">
        <v>2</v>
      </c>
      <c r="B33" s="29" t="s">
        <v>3</v>
      </c>
      <c r="C33">
        <v>612000</v>
      </c>
      <c r="D33" s="29" t="s">
        <v>5</v>
      </c>
      <c r="E33" s="29" t="s">
        <v>24</v>
      </c>
      <c r="F33" s="29" t="s">
        <v>6</v>
      </c>
      <c r="G33" s="29"/>
      <c r="H33" s="29"/>
      <c r="I33" s="31">
        <v>420960</v>
      </c>
    </row>
    <row r="34" spans="1:9" x14ac:dyDescent="0.25">
      <c r="A34" s="29" t="s">
        <v>2</v>
      </c>
      <c r="B34" s="29" t="s">
        <v>3</v>
      </c>
      <c r="C34">
        <v>621100</v>
      </c>
      <c r="D34" s="29" t="s">
        <v>5</v>
      </c>
      <c r="E34" s="29" t="s">
        <v>25</v>
      </c>
      <c r="F34" s="29" t="s">
        <v>243</v>
      </c>
      <c r="G34" s="29"/>
      <c r="H34" s="29"/>
      <c r="I34" s="31">
        <v>435</v>
      </c>
    </row>
    <row r="35" spans="1:9" x14ac:dyDescent="0.25">
      <c r="A35" s="29" t="s">
        <v>2</v>
      </c>
      <c r="B35" s="29" t="s">
        <v>3</v>
      </c>
      <c r="C35">
        <v>621100</v>
      </c>
      <c r="D35" s="29" t="s">
        <v>5</v>
      </c>
      <c r="E35" s="29" t="s">
        <v>25</v>
      </c>
      <c r="F35" s="29" t="s">
        <v>6</v>
      </c>
      <c r="G35" s="29"/>
      <c r="H35" s="29"/>
      <c r="I35" s="31">
        <v>170000.1</v>
      </c>
    </row>
    <row r="36" spans="1:9" x14ac:dyDescent="0.25">
      <c r="A36" s="29" t="s">
        <v>2</v>
      </c>
      <c r="B36" s="29" t="s">
        <v>3</v>
      </c>
      <c r="C36">
        <v>621200</v>
      </c>
      <c r="D36" s="29" t="s">
        <v>5</v>
      </c>
      <c r="E36" s="29" t="s">
        <v>341</v>
      </c>
      <c r="F36" s="29" t="s">
        <v>243</v>
      </c>
      <c r="G36" s="29"/>
      <c r="H36" s="29"/>
      <c r="I36" s="31">
        <v>19440</v>
      </c>
    </row>
    <row r="37" spans="1:9" x14ac:dyDescent="0.25">
      <c r="A37" s="29" t="s">
        <v>2</v>
      </c>
      <c r="B37" s="29" t="s">
        <v>3</v>
      </c>
      <c r="C37">
        <v>621200</v>
      </c>
      <c r="D37" s="29" t="s">
        <v>5</v>
      </c>
      <c r="E37" s="29" t="s">
        <v>341</v>
      </c>
      <c r="F37" s="29" t="s">
        <v>6</v>
      </c>
      <c r="G37" s="29"/>
      <c r="H37" s="29"/>
      <c r="I37" s="31">
        <v>2728746.2</v>
      </c>
    </row>
    <row r="38" spans="1:9" x14ac:dyDescent="0.25">
      <c r="A38" s="29" t="s">
        <v>2</v>
      </c>
      <c r="B38" s="29" t="s">
        <v>3</v>
      </c>
      <c r="C38">
        <v>621300</v>
      </c>
      <c r="D38" s="29" t="s">
        <v>5</v>
      </c>
      <c r="E38" s="29" t="s">
        <v>26</v>
      </c>
      <c r="F38" s="29" t="s">
        <v>243</v>
      </c>
      <c r="G38" s="29"/>
      <c r="H38" s="29"/>
      <c r="I38" s="31">
        <v>225</v>
      </c>
    </row>
    <row r="39" spans="1:9" x14ac:dyDescent="0.25">
      <c r="A39" s="29" t="s">
        <v>2</v>
      </c>
      <c r="B39" s="29" t="s">
        <v>3</v>
      </c>
      <c r="C39">
        <v>621300</v>
      </c>
      <c r="D39" s="29" t="s">
        <v>5</v>
      </c>
      <c r="E39" s="29" t="s">
        <v>26</v>
      </c>
      <c r="F39" s="29" t="s">
        <v>6</v>
      </c>
      <c r="G39" s="29"/>
      <c r="H39" s="29"/>
      <c r="I39" s="31">
        <v>33109</v>
      </c>
    </row>
    <row r="40" spans="1:9" x14ac:dyDescent="0.25">
      <c r="A40" s="29" t="s">
        <v>2</v>
      </c>
      <c r="B40" s="29" t="s">
        <v>3</v>
      </c>
      <c r="C40">
        <v>621400</v>
      </c>
      <c r="D40" s="29" t="s">
        <v>5</v>
      </c>
      <c r="E40" s="29" t="s">
        <v>27</v>
      </c>
      <c r="F40" s="29" t="s">
        <v>6</v>
      </c>
      <c r="G40" s="29"/>
      <c r="H40" s="29"/>
      <c r="I40" s="31">
        <v>33109</v>
      </c>
    </row>
    <row r="41" spans="1:9" x14ac:dyDescent="0.25">
      <c r="A41" s="29" t="s">
        <v>2</v>
      </c>
      <c r="B41" s="29" t="s">
        <v>3</v>
      </c>
      <c r="C41">
        <v>621400</v>
      </c>
      <c r="D41" s="29" t="s">
        <v>5</v>
      </c>
      <c r="E41" s="29" t="s">
        <v>27</v>
      </c>
      <c r="F41" s="29" t="s">
        <v>243</v>
      </c>
      <c r="G41" s="29"/>
      <c r="H41" s="29"/>
      <c r="I41" s="31">
        <v>225</v>
      </c>
    </row>
    <row r="42" spans="1:9" x14ac:dyDescent="0.25">
      <c r="A42" s="29" t="s">
        <v>2</v>
      </c>
      <c r="B42" s="29" t="s">
        <v>3</v>
      </c>
      <c r="C42">
        <v>622100</v>
      </c>
      <c r="D42" s="29" t="s">
        <v>5</v>
      </c>
      <c r="E42" s="29" t="s">
        <v>342</v>
      </c>
      <c r="F42" s="29" t="s">
        <v>6</v>
      </c>
      <c r="G42" s="29"/>
      <c r="H42" s="29"/>
      <c r="I42" s="31">
        <v>1076625.6000000001</v>
      </c>
    </row>
    <row r="43" spans="1:9" x14ac:dyDescent="0.25">
      <c r="A43" s="29" t="s">
        <v>2</v>
      </c>
      <c r="B43" s="29" t="s">
        <v>3</v>
      </c>
      <c r="C43">
        <v>622150</v>
      </c>
      <c r="D43" s="29" t="s">
        <v>5</v>
      </c>
      <c r="E43" s="29" t="s">
        <v>159</v>
      </c>
      <c r="F43" s="29" t="s">
        <v>6</v>
      </c>
      <c r="G43" s="29"/>
      <c r="H43" s="29"/>
      <c r="I43" s="31">
        <v>101507</v>
      </c>
    </row>
    <row r="44" spans="1:9" x14ac:dyDescent="0.25">
      <c r="A44" s="29" t="s">
        <v>2</v>
      </c>
      <c r="B44" s="29" t="s">
        <v>3</v>
      </c>
      <c r="C44">
        <v>622200</v>
      </c>
      <c r="D44" s="29" t="s">
        <v>5</v>
      </c>
      <c r="E44" s="29" t="s">
        <v>343</v>
      </c>
      <c r="F44" s="29" t="s">
        <v>6</v>
      </c>
      <c r="G44" s="29"/>
      <c r="H44" s="29"/>
      <c r="I44" s="31">
        <v>12903</v>
      </c>
    </row>
    <row r="45" spans="1:9" x14ac:dyDescent="0.25">
      <c r="A45" s="29" t="s">
        <v>2</v>
      </c>
      <c r="B45" s="29" t="s">
        <v>3</v>
      </c>
      <c r="C45">
        <v>623100</v>
      </c>
      <c r="D45" s="29" t="s">
        <v>5</v>
      </c>
      <c r="E45" s="29" t="s">
        <v>28</v>
      </c>
      <c r="F45" s="29" t="s">
        <v>6</v>
      </c>
      <c r="G45" s="29"/>
      <c r="H45" s="29"/>
      <c r="I45" s="31">
        <v>919847</v>
      </c>
    </row>
    <row r="46" spans="1:9" x14ac:dyDescent="0.25">
      <c r="A46" s="29" t="s">
        <v>2</v>
      </c>
      <c r="B46" s="29" t="s">
        <v>3</v>
      </c>
      <c r="C46">
        <v>711000</v>
      </c>
      <c r="D46" s="29" t="s">
        <v>5</v>
      </c>
      <c r="E46" s="29" t="s">
        <v>29</v>
      </c>
      <c r="F46" s="29" t="s">
        <v>235</v>
      </c>
      <c r="G46" s="29"/>
      <c r="H46" s="29"/>
      <c r="I46" s="31">
        <v>750</v>
      </c>
    </row>
    <row r="47" spans="1:9" x14ac:dyDescent="0.25">
      <c r="A47" s="29" t="s">
        <v>2</v>
      </c>
      <c r="B47" s="29" t="s">
        <v>3</v>
      </c>
      <c r="C47">
        <v>711000</v>
      </c>
      <c r="D47" s="29" t="s">
        <v>5</v>
      </c>
      <c r="E47" s="29" t="s">
        <v>29</v>
      </c>
      <c r="F47" s="29" t="s">
        <v>6</v>
      </c>
      <c r="G47" s="29"/>
      <c r="H47" s="29"/>
      <c r="I47" s="31">
        <v>10878</v>
      </c>
    </row>
    <row r="48" spans="1:9" x14ac:dyDescent="0.25">
      <c r="A48" s="29" t="s">
        <v>2</v>
      </c>
      <c r="B48" s="29" t="s">
        <v>3</v>
      </c>
      <c r="C48">
        <v>712000</v>
      </c>
      <c r="D48" s="29" t="s">
        <v>5</v>
      </c>
      <c r="E48" s="29" t="s">
        <v>30</v>
      </c>
      <c r="F48" s="29" t="s">
        <v>6</v>
      </c>
      <c r="G48" s="29"/>
      <c r="H48" s="29"/>
      <c r="I48" s="31">
        <v>81655</v>
      </c>
    </row>
    <row r="49" spans="1:9" x14ac:dyDescent="0.25">
      <c r="A49" s="29" t="s">
        <v>2</v>
      </c>
      <c r="B49" s="29" t="s">
        <v>3</v>
      </c>
      <c r="C49">
        <v>714000</v>
      </c>
      <c r="D49" s="29" t="s">
        <v>5</v>
      </c>
      <c r="E49" s="29" t="s">
        <v>31</v>
      </c>
      <c r="F49" s="29" t="s">
        <v>6</v>
      </c>
      <c r="G49" s="29"/>
      <c r="H49" s="29"/>
      <c r="I49" s="31">
        <v>6653</v>
      </c>
    </row>
    <row r="50" spans="1:9" x14ac:dyDescent="0.25">
      <c r="A50" s="29" t="s">
        <v>2</v>
      </c>
      <c r="B50" s="29" t="s">
        <v>3</v>
      </c>
      <c r="C50">
        <v>715100</v>
      </c>
      <c r="D50" s="29" t="s">
        <v>5</v>
      </c>
      <c r="E50" s="29" t="s">
        <v>32</v>
      </c>
      <c r="F50" s="29" t="s">
        <v>6</v>
      </c>
      <c r="G50" s="29"/>
      <c r="H50" s="29"/>
      <c r="I50" s="31">
        <v>625790</v>
      </c>
    </row>
    <row r="51" spans="1:9" x14ac:dyDescent="0.25">
      <c r="A51" s="29" t="s">
        <v>2</v>
      </c>
      <c r="B51" s="29" t="s">
        <v>3</v>
      </c>
      <c r="C51">
        <v>717000</v>
      </c>
      <c r="D51" s="29" t="s">
        <v>5</v>
      </c>
      <c r="E51" s="29" t="s">
        <v>33</v>
      </c>
      <c r="F51" s="29" t="s">
        <v>243</v>
      </c>
      <c r="G51" s="29"/>
      <c r="H51" s="29"/>
      <c r="I51" s="31">
        <v>6500</v>
      </c>
    </row>
    <row r="52" spans="1:9" x14ac:dyDescent="0.25">
      <c r="A52" s="29" t="s">
        <v>2</v>
      </c>
      <c r="B52" s="29" t="s">
        <v>3</v>
      </c>
      <c r="C52">
        <v>717000</v>
      </c>
      <c r="D52" s="29" t="s">
        <v>5</v>
      </c>
      <c r="E52" s="29" t="s">
        <v>33</v>
      </c>
      <c r="F52" s="29" t="s">
        <v>257</v>
      </c>
      <c r="G52" s="29"/>
      <c r="H52" s="29"/>
      <c r="I52" s="31">
        <v>3000</v>
      </c>
    </row>
    <row r="53" spans="1:9" x14ac:dyDescent="0.25">
      <c r="A53" s="29" t="s">
        <v>2</v>
      </c>
      <c r="B53" s="29" t="s">
        <v>3</v>
      </c>
      <c r="C53">
        <v>717000</v>
      </c>
      <c r="D53" s="29" t="s">
        <v>5</v>
      </c>
      <c r="E53" s="29" t="s">
        <v>33</v>
      </c>
      <c r="F53" s="29" t="s">
        <v>6</v>
      </c>
      <c r="G53" s="29"/>
      <c r="H53" s="29"/>
      <c r="I53" s="31">
        <v>185035</v>
      </c>
    </row>
    <row r="54" spans="1:9" x14ac:dyDescent="0.25">
      <c r="A54" s="29" t="s">
        <v>2</v>
      </c>
      <c r="B54" s="29" t="s">
        <v>3</v>
      </c>
      <c r="C54">
        <v>717500</v>
      </c>
      <c r="D54" s="29" t="s">
        <v>5</v>
      </c>
      <c r="E54" s="29" t="s">
        <v>344</v>
      </c>
      <c r="F54" s="29" t="s">
        <v>243</v>
      </c>
      <c r="G54" s="29"/>
      <c r="H54" s="29"/>
      <c r="I54" s="31">
        <v>3927</v>
      </c>
    </row>
    <row r="55" spans="1:9" x14ac:dyDescent="0.25">
      <c r="A55" s="29" t="s">
        <v>2</v>
      </c>
      <c r="B55" s="29" t="s">
        <v>3</v>
      </c>
      <c r="C55">
        <v>717500</v>
      </c>
      <c r="D55" s="29" t="s">
        <v>5</v>
      </c>
      <c r="E55" s="29" t="s">
        <v>344</v>
      </c>
      <c r="F55" s="29" t="s">
        <v>6</v>
      </c>
      <c r="G55" s="29"/>
      <c r="H55" s="29"/>
      <c r="I55" s="31">
        <v>139545</v>
      </c>
    </row>
    <row r="56" spans="1:9" x14ac:dyDescent="0.25">
      <c r="A56" s="29" t="s">
        <v>2</v>
      </c>
      <c r="B56" s="29" t="s">
        <v>3</v>
      </c>
      <c r="C56">
        <v>718000</v>
      </c>
      <c r="D56" s="29" t="s">
        <v>5</v>
      </c>
      <c r="E56" s="29" t="s">
        <v>34</v>
      </c>
      <c r="F56" s="29" t="s">
        <v>6</v>
      </c>
      <c r="G56" s="29"/>
      <c r="H56" s="29"/>
      <c r="I56" s="31">
        <v>4288</v>
      </c>
    </row>
    <row r="57" spans="1:9" x14ac:dyDescent="0.25">
      <c r="A57" s="29" t="s">
        <v>2</v>
      </c>
      <c r="B57" s="29" t="s">
        <v>3</v>
      </c>
      <c r="C57">
        <v>720000</v>
      </c>
      <c r="D57" s="29" t="s">
        <v>5</v>
      </c>
      <c r="E57" s="29" t="s">
        <v>35</v>
      </c>
      <c r="F57" s="29" t="s">
        <v>6</v>
      </c>
      <c r="G57" s="29"/>
      <c r="H57" s="29"/>
      <c r="I57" s="31">
        <v>8217</v>
      </c>
    </row>
    <row r="58" spans="1:9" x14ac:dyDescent="0.25">
      <c r="A58" s="29" t="s">
        <v>2</v>
      </c>
      <c r="B58" s="29" t="s">
        <v>3</v>
      </c>
      <c r="C58">
        <v>722000</v>
      </c>
      <c r="D58" s="29" t="s">
        <v>5</v>
      </c>
      <c r="E58" s="29" t="s">
        <v>36</v>
      </c>
      <c r="F58" s="29" t="s">
        <v>235</v>
      </c>
      <c r="G58" s="29"/>
      <c r="H58" s="29"/>
      <c r="I58" s="31">
        <v>531</v>
      </c>
    </row>
    <row r="59" spans="1:9" x14ac:dyDescent="0.25">
      <c r="A59" s="29" t="s">
        <v>2</v>
      </c>
      <c r="B59" s="29" t="s">
        <v>3</v>
      </c>
      <c r="C59">
        <v>722000</v>
      </c>
      <c r="D59" s="29" t="s">
        <v>5</v>
      </c>
      <c r="E59" s="29" t="s">
        <v>36</v>
      </c>
      <c r="F59" s="29" t="s">
        <v>6</v>
      </c>
      <c r="G59" s="29"/>
      <c r="H59" s="29"/>
      <c r="I59" s="31">
        <v>36191</v>
      </c>
    </row>
    <row r="60" spans="1:9" x14ac:dyDescent="0.25">
      <c r="A60" s="29" t="s">
        <v>2</v>
      </c>
      <c r="B60" s="29" t="s">
        <v>3</v>
      </c>
      <c r="C60">
        <v>723000</v>
      </c>
      <c r="D60" s="29" t="s">
        <v>5</v>
      </c>
      <c r="E60" s="29" t="s">
        <v>37</v>
      </c>
      <c r="F60" s="29" t="s">
        <v>279</v>
      </c>
      <c r="G60" s="29"/>
      <c r="H60" s="29"/>
      <c r="I60" s="31">
        <v>58745</v>
      </c>
    </row>
    <row r="61" spans="1:9" x14ac:dyDescent="0.25">
      <c r="A61" s="29" t="s">
        <v>2</v>
      </c>
      <c r="B61" s="29" t="s">
        <v>3</v>
      </c>
      <c r="C61">
        <v>723000</v>
      </c>
      <c r="D61" s="29" t="s">
        <v>5</v>
      </c>
      <c r="E61" s="29" t="s">
        <v>37</v>
      </c>
      <c r="F61" s="29" t="s">
        <v>6</v>
      </c>
      <c r="G61" s="29"/>
      <c r="H61" s="29"/>
      <c r="I61" s="31">
        <v>313309</v>
      </c>
    </row>
    <row r="62" spans="1:9" x14ac:dyDescent="0.25">
      <c r="A62" s="29" t="s">
        <v>2</v>
      </c>
      <c r="B62" s="29" t="s">
        <v>3</v>
      </c>
      <c r="C62">
        <v>723200</v>
      </c>
      <c r="D62" s="29" t="s">
        <v>5</v>
      </c>
      <c r="E62" s="29" t="s">
        <v>38</v>
      </c>
      <c r="F62" s="29" t="s">
        <v>6</v>
      </c>
      <c r="G62" s="29"/>
      <c r="H62" s="29"/>
      <c r="I62" s="31">
        <v>200931</v>
      </c>
    </row>
    <row r="63" spans="1:9" x14ac:dyDescent="0.25">
      <c r="A63" s="29" t="s">
        <v>2</v>
      </c>
      <c r="B63" s="29" t="s">
        <v>3</v>
      </c>
      <c r="C63">
        <v>725000</v>
      </c>
      <c r="D63" s="29" t="s">
        <v>5</v>
      </c>
      <c r="E63" s="29" t="s">
        <v>39</v>
      </c>
      <c r="F63" s="29" t="s">
        <v>6</v>
      </c>
      <c r="G63" s="29"/>
      <c r="H63" s="29"/>
      <c r="I63" s="31">
        <v>47457</v>
      </c>
    </row>
    <row r="64" spans="1:9" x14ac:dyDescent="0.25">
      <c r="A64" s="29" t="s">
        <v>2</v>
      </c>
      <c r="B64" s="29" t="s">
        <v>3</v>
      </c>
      <c r="C64">
        <v>726000</v>
      </c>
      <c r="D64" s="29" t="s">
        <v>5</v>
      </c>
      <c r="E64" s="29" t="s">
        <v>40</v>
      </c>
      <c r="F64" s="29" t="s">
        <v>243</v>
      </c>
      <c r="G64" s="29"/>
      <c r="H64" s="29"/>
      <c r="I64" s="31">
        <v>500</v>
      </c>
    </row>
    <row r="65" spans="1:10" x14ac:dyDescent="0.25">
      <c r="A65" s="29" t="s">
        <v>2</v>
      </c>
      <c r="B65" s="29" t="s">
        <v>3</v>
      </c>
      <c r="C65">
        <v>726000</v>
      </c>
      <c r="D65" s="29" t="s">
        <v>5</v>
      </c>
      <c r="E65" s="29" t="s">
        <v>40</v>
      </c>
      <c r="F65" s="29" t="s">
        <v>6</v>
      </c>
      <c r="G65" s="29"/>
      <c r="H65" s="29"/>
      <c r="I65" s="31">
        <v>11538</v>
      </c>
    </row>
    <row r="66" spans="1:10" x14ac:dyDescent="0.25">
      <c r="A66" s="29" t="s">
        <v>2</v>
      </c>
      <c r="B66" s="29" t="s">
        <v>3</v>
      </c>
      <c r="C66">
        <v>728000</v>
      </c>
      <c r="D66" s="29" t="s">
        <v>5</v>
      </c>
      <c r="E66" s="29" t="s">
        <v>41</v>
      </c>
      <c r="F66" s="29" t="s">
        <v>257</v>
      </c>
      <c r="G66" s="29"/>
      <c r="H66" s="29"/>
      <c r="I66" s="31">
        <v>42100</v>
      </c>
    </row>
    <row r="67" spans="1:10" x14ac:dyDescent="0.25">
      <c r="A67" s="29" t="s">
        <v>2</v>
      </c>
      <c r="B67" s="29" t="s">
        <v>3</v>
      </c>
      <c r="C67">
        <v>728000</v>
      </c>
      <c r="D67" s="29" t="s">
        <v>5</v>
      </c>
      <c r="E67" s="29" t="s">
        <v>41</v>
      </c>
      <c r="F67" s="29" t="s">
        <v>243</v>
      </c>
      <c r="G67" s="29"/>
      <c r="H67" s="29"/>
      <c r="I67" s="31">
        <v>11167</v>
      </c>
    </row>
    <row r="68" spans="1:10" x14ac:dyDescent="0.25">
      <c r="A68" s="29" t="s">
        <v>2</v>
      </c>
      <c r="B68" s="29" t="s">
        <v>3</v>
      </c>
      <c r="C68">
        <v>728000</v>
      </c>
      <c r="D68" s="29" t="s">
        <v>5</v>
      </c>
      <c r="E68" s="29" t="s">
        <v>41</v>
      </c>
      <c r="F68" s="29" t="s">
        <v>279</v>
      </c>
      <c r="G68" s="29"/>
      <c r="H68" s="29"/>
      <c r="I68" s="31">
        <v>103445</v>
      </c>
    </row>
    <row r="69" spans="1:10" x14ac:dyDescent="0.25">
      <c r="A69" s="29" t="s">
        <v>2</v>
      </c>
      <c r="B69" s="29" t="s">
        <v>3</v>
      </c>
      <c r="C69">
        <v>728000</v>
      </c>
      <c r="D69" s="29" t="s">
        <v>5</v>
      </c>
      <c r="E69" s="29" t="s">
        <v>41</v>
      </c>
      <c r="F69" s="29" t="s">
        <v>235</v>
      </c>
      <c r="G69" s="29"/>
      <c r="H69" s="29"/>
      <c r="I69" s="31">
        <v>2950</v>
      </c>
    </row>
    <row r="70" spans="1:10" x14ac:dyDescent="0.25">
      <c r="A70" s="29" t="s">
        <v>2</v>
      </c>
      <c r="B70" s="29" t="s">
        <v>3</v>
      </c>
      <c r="C70">
        <v>728000</v>
      </c>
      <c r="D70" s="29" t="s">
        <v>5</v>
      </c>
      <c r="E70" s="29" t="s">
        <v>41</v>
      </c>
      <c r="F70" s="29" t="s">
        <v>284</v>
      </c>
      <c r="G70" s="29"/>
      <c r="H70" s="29"/>
      <c r="I70" s="31">
        <v>100</v>
      </c>
    </row>
    <row r="71" spans="1:10" x14ac:dyDescent="0.25">
      <c r="A71" s="29" t="s">
        <v>2</v>
      </c>
      <c r="B71" s="29" t="s">
        <v>3</v>
      </c>
      <c r="C71">
        <v>728000</v>
      </c>
      <c r="D71" s="29" t="s">
        <v>5</v>
      </c>
      <c r="E71" s="29" t="s">
        <v>41</v>
      </c>
      <c r="F71" s="29" t="s">
        <v>6</v>
      </c>
      <c r="G71" s="29"/>
      <c r="H71" s="29"/>
      <c r="I71" s="31">
        <v>163280</v>
      </c>
    </row>
    <row r="72" spans="1:10" x14ac:dyDescent="0.25">
      <c r="A72" s="29" t="s">
        <v>2</v>
      </c>
      <c r="B72" s="29" t="s">
        <v>3</v>
      </c>
      <c r="C72">
        <v>728030</v>
      </c>
      <c r="D72" s="29" t="s">
        <v>5</v>
      </c>
      <c r="E72" s="29" t="s">
        <v>347</v>
      </c>
      <c r="F72" s="29" t="s">
        <v>6</v>
      </c>
      <c r="G72" s="29"/>
      <c r="H72" s="29"/>
      <c r="I72" s="31">
        <v>25000</v>
      </c>
    </row>
    <row r="73" spans="1:10" x14ac:dyDescent="0.25">
      <c r="A73" s="29" t="s">
        <v>2</v>
      </c>
      <c r="B73" s="29" t="s">
        <v>3</v>
      </c>
      <c r="C73">
        <v>728040</v>
      </c>
      <c r="D73" s="29" t="s">
        <v>5</v>
      </c>
      <c r="E73" s="29" t="s">
        <v>348</v>
      </c>
      <c r="F73" s="29" t="s">
        <v>6</v>
      </c>
      <c r="G73" s="29"/>
      <c r="H73" s="29"/>
      <c r="I73" s="31">
        <v>71565</v>
      </c>
    </row>
    <row r="74" spans="1:10" x14ac:dyDescent="0.25">
      <c r="A74" s="29" t="s">
        <v>2</v>
      </c>
      <c r="B74" s="29" t="s">
        <v>3</v>
      </c>
      <c r="C74">
        <v>728105</v>
      </c>
      <c r="D74" s="29" t="s">
        <v>5</v>
      </c>
      <c r="E74" s="29" t="s">
        <v>349</v>
      </c>
      <c r="F74" s="29" t="s">
        <v>6</v>
      </c>
      <c r="G74" s="29"/>
      <c r="H74" s="29"/>
      <c r="I74" s="31">
        <v>6080</v>
      </c>
    </row>
    <row r="75" spans="1:10" x14ac:dyDescent="0.25">
      <c r="A75" s="29" t="s">
        <v>2</v>
      </c>
      <c r="B75" s="29" t="s">
        <v>3</v>
      </c>
      <c r="C75">
        <v>729000</v>
      </c>
      <c r="D75" s="29" t="s">
        <v>5</v>
      </c>
      <c r="E75" s="29" t="s">
        <v>42</v>
      </c>
      <c r="F75" s="29" t="s">
        <v>6</v>
      </c>
      <c r="G75" s="29"/>
      <c r="H75" s="29"/>
      <c r="I75" s="31">
        <v>36709</v>
      </c>
    </row>
    <row r="76" spans="1:10" x14ac:dyDescent="0.25">
      <c r="A76" s="29" t="s">
        <v>2</v>
      </c>
      <c r="B76" s="29" t="s">
        <v>3</v>
      </c>
      <c r="C76">
        <v>729100</v>
      </c>
      <c r="D76" s="29" t="s">
        <v>5</v>
      </c>
      <c r="E76" s="29" t="s">
        <v>43</v>
      </c>
      <c r="F76" s="29" t="s">
        <v>243</v>
      </c>
      <c r="G76" s="29"/>
      <c r="H76" s="29"/>
      <c r="I76" s="31">
        <v>5000</v>
      </c>
    </row>
    <row r="77" spans="1:10" x14ac:dyDescent="0.25">
      <c r="A77" s="29" t="s">
        <v>2</v>
      </c>
      <c r="B77" s="29" t="s">
        <v>3</v>
      </c>
      <c r="C77">
        <v>729100</v>
      </c>
      <c r="D77" s="29" t="s">
        <v>5</v>
      </c>
      <c r="E77" s="29" t="s">
        <v>43</v>
      </c>
      <c r="F77" s="29" t="s">
        <v>6</v>
      </c>
      <c r="G77" s="29"/>
      <c r="H77" s="29"/>
      <c r="I77" s="31">
        <v>277606</v>
      </c>
    </row>
    <row r="78" spans="1:10" x14ac:dyDescent="0.25">
      <c r="A78" s="29" t="s">
        <v>2</v>
      </c>
      <c r="B78" s="29" t="s">
        <v>3</v>
      </c>
      <c r="C78">
        <v>729200</v>
      </c>
      <c r="D78" s="29" t="s">
        <v>5</v>
      </c>
      <c r="E78" s="29" t="s">
        <v>44</v>
      </c>
      <c r="F78" s="29" t="s">
        <v>6</v>
      </c>
      <c r="G78" s="29"/>
      <c r="H78" s="29"/>
      <c r="I78" s="31">
        <v>18824</v>
      </c>
    </row>
    <row r="79" spans="1:10" x14ac:dyDescent="0.25">
      <c r="A79" s="65" t="s">
        <v>2</v>
      </c>
      <c r="B79" s="65" t="s">
        <v>3</v>
      </c>
      <c r="C79" s="69">
        <v>729700</v>
      </c>
      <c r="D79" s="65" t="s">
        <v>5</v>
      </c>
      <c r="E79" s="65" t="s">
        <v>45</v>
      </c>
      <c r="F79" s="65" t="s">
        <v>6</v>
      </c>
      <c r="G79" s="65"/>
      <c r="H79" s="65"/>
      <c r="I79" s="68">
        <v>2375</v>
      </c>
      <c r="J79" s="66"/>
    </row>
    <row r="80" spans="1:10" x14ac:dyDescent="0.25">
      <c r="A80" s="65" t="s">
        <v>2</v>
      </c>
      <c r="B80" s="65" t="s">
        <v>3</v>
      </c>
      <c r="C80" s="69">
        <v>730000</v>
      </c>
      <c r="D80" s="65" t="s">
        <v>5</v>
      </c>
      <c r="E80" s="65" t="s">
        <v>46</v>
      </c>
      <c r="F80" s="65" t="s">
        <v>243</v>
      </c>
      <c r="G80" s="65"/>
      <c r="H80" s="65"/>
      <c r="I80" s="68">
        <v>500</v>
      </c>
      <c r="J80" s="66"/>
    </row>
    <row r="81" spans="1:10" x14ac:dyDescent="0.25">
      <c r="A81" s="65" t="s">
        <v>2</v>
      </c>
      <c r="B81" s="65" t="s">
        <v>3</v>
      </c>
      <c r="C81" s="69">
        <v>730000</v>
      </c>
      <c r="D81" s="65" t="s">
        <v>5</v>
      </c>
      <c r="E81" s="65" t="s">
        <v>46</v>
      </c>
      <c r="F81" s="65" t="s">
        <v>6</v>
      </c>
      <c r="G81" s="65"/>
      <c r="H81" s="65"/>
      <c r="I81" s="68">
        <v>66771</v>
      </c>
      <c r="J81" s="66"/>
    </row>
    <row r="82" spans="1:10" x14ac:dyDescent="0.25">
      <c r="A82" s="29" t="s">
        <v>2</v>
      </c>
      <c r="B82" s="29" t="s">
        <v>3</v>
      </c>
      <c r="C82">
        <v>752500</v>
      </c>
      <c r="D82" s="29" t="s">
        <v>5</v>
      </c>
      <c r="E82" s="29" t="s">
        <v>47</v>
      </c>
      <c r="F82" s="29" t="s">
        <v>6</v>
      </c>
      <c r="G82" s="29"/>
      <c r="H82" s="29"/>
      <c r="I82" s="31">
        <v>1000</v>
      </c>
    </row>
    <row r="83" spans="1:10" x14ac:dyDescent="0.25">
      <c r="A83" s="65" t="s">
        <v>2</v>
      </c>
      <c r="B83" s="65" t="s">
        <v>3</v>
      </c>
      <c r="C83" s="69">
        <v>762000</v>
      </c>
      <c r="D83" s="65" t="s">
        <v>5</v>
      </c>
      <c r="E83" s="65" t="s">
        <v>48</v>
      </c>
      <c r="F83" s="65" t="s">
        <v>257</v>
      </c>
      <c r="G83" s="65"/>
      <c r="H83" s="65"/>
      <c r="I83" s="68">
        <v>4900</v>
      </c>
      <c r="J83" s="66"/>
    </row>
    <row r="84" spans="1:10" x14ac:dyDescent="0.25">
      <c r="A84"/>
      <c r="I84" s="31">
        <f>SUM(I29:I83)</f>
        <v>12615459</v>
      </c>
    </row>
    <row r="85" spans="1:10" x14ac:dyDescent="0.25">
      <c r="A85"/>
    </row>
    <row r="86" spans="1:10" x14ac:dyDescent="0.25">
      <c r="A86"/>
    </row>
    <row r="87" spans="1:10" x14ac:dyDescent="0.25">
      <c r="A87" s="29" t="s">
        <v>2</v>
      </c>
      <c r="B87" s="29" t="s">
        <v>3</v>
      </c>
      <c r="C87" s="29" t="s">
        <v>49</v>
      </c>
      <c r="D87" s="29" t="s">
        <v>5</v>
      </c>
      <c r="E87" t="s">
        <v>50</v>
      </c>
      <c r="F87" s="29" t="s">
        <v>160</v>
      </c>
      <c r="I87" s="30">
        <v>150000</v>
      </c>
    </row>
    <row r="88" spans="1:10" x14ac:dyDescent="0.25">
      <c r="A88"/>
    </row>
    <row r="89" spans="1:10" x14ac:dyDescent="0.25">
      <c r="A89"/>
    </row>
    <row r="90" spans="1:10" x14ac:dyDescent="0.25">
      <c r="A90"/>
    </row>
    <row r="91" spans="1:10" x14ac:dyDescent="0.25">
      <c r="A91"/>
    </row>
    <row r="92" spans="1:10" x14ac:dyDescent="0.25">
      <c r="A92"/>
    </row>
    <row r="93" spans="1:10" x14ac:dyDescent="0.25">
      <c r="A93"/>
    </row>
    <row r="94" spans="1:10" x14ac:dyDescent="0.25">
      <c r="A94"/>
    </row>
    <row r="95" spans="1:10" x14ac:dyDescent="0.25">
      <c r="A95"/>
    </row>
    <row r="96" spans="1:10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</sheetData>
  <autoFilter ref="A1:J1" xr:uid="{00000000-0009-0000-0000-000005000000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4"/>
  <sheetViews>
    <sheetView workbookViewId="0">
      <selection activeCell="U43" sqref="I1:U43"/>
    </sheetView>
  </sheetViews>
  <sheetFormatPr defaultRowHeight="15" x14ac:dyDescent="0.25"/>
  <cols>
    <col min="1" max="7" width="9.140625" style="29"/>
    <col min="8" max="8" width="9.140625" style="70"/>
    <col min="9" max="20" width="9.140625" style="29"/>
    <col min="21" max="21" width="9.140625" style="30"/>
  </cols>
  <sheetData>
    <row r="1" spans="1:21" x14ac:dyDescent="0.25">
      <c r="A1" s="29" t="s">
        <v>299</v>
      </c>
      <c r="B1" s="29" t="s">
        <v>300</v>
      </c>
      <c r="C1" s="29" t="s">
        <v>301</v>
      </c>
      <c r="D1" s="29" t="s">
        <v>302</v>
      </c>
      <c r="E1" s="29" t="s">
        <v>303</v>
      </c>
      <c r="F1" s="29" t="s">
        <v>304</v>
      </c>
      <c r="G1" s="29" t="s">
        <v>305</v>
      </c>
      <c r="H1" s="70" t="s">
        <v>356</v>
      </c>
      <c r="I1" s="29" t="s">
        <v>306</v>
      </c>
      <c r="J1" s="29" t="s">
        <v>307</v>
      </c>
      <c r="K1" s="29" t="s">
        <v>308</v>
      </c>
      <c r="L1" s="29" t="s">
        <v>309</v>
      </c>
      <c r="M1" s="29" t="s">
        <v>310</v>
      </c>
      <c r="N1" s="29" t="s">
        <v>311</v>
      </c>
      <c r="O1" s="29" t="s">
        <v>312</v>
      </c>
      <c r="P1" s="29" t="s">
        <v>313</v>
      </c>
      <c r="Q1" s="29" t="s">
        <v>0</v>
      </c>
      <c r="R1" s="29" t="s">
        <v>314</v>
      </c>
      <c r="S1" s="29" t="s">
        <v>315</v>
      </c>
      <c r="T1" s="29" t="s">
        <v>316</v>
      </c>
      <c r="U1" s="30" t="s">
        <v>231</v>
      </c>
    </row>
    <row r="2" spans="1:21" x14ac:dyDescent="0.25">
      <c r="A2" s="29" t="s">
        <v>1</v>
      </c>
      <c r="B2" s="29" t="s">
        <v>317</v>
      </c>
      <c r="C2" s="29" t="s">
        <v>318</v>
      </c>
      <c r="D2" s="29" t="s">
        <v>319</v>
      </c>
      <c r="E2" s="29" t="s">
        <v>320</v>
      </c>
      <c r="F2" s="29" t="s">
        <v>321</v>
      </c>
      <c r="G2" s="29" t="s">
        <v>322</v>
      </c>
      <c r="H2" s="70">
        <v>1</v>
      </c>
      <c r="I2" s="29" t="s">
        <v>2</v>
      </c>
      <c r="J2" s="29" t="s">
        <v>328</v>
      </c>
      <c r="K2" s="29" t="s">
        <v>357</v>
      </c>
      <c r="L2" s="29" t="s">
        <v>358</v>
      </c>
      <c r="M2" s="29" t="s">
        <v>359</v>
      </c>
      <c r="N2" s="29" t="s">
        <v>360</v>
      </c>
      <c r="O2" s="29" t="s">
        <v>5</v>
      </c>
      <c r="P2" s="29" t="s">
        <v>325</v>
      </c>
      <c r="Q2" s="29" t="s">
        <v>6</v>
      </c>
      <c r="R2" s="29" t="s">
        <v>6</v>
      </c>
      <c r="S2" s="29" t="s">
        <v>6</v>
      </c>
      <c r="T2" s="29" t="s">
        <v>6</v>
      </c>
      <c r="U2" s="30">
        <v>48800</v>
      </c>
    </row>
    <row r="3" spans="1:21" x14ac:dyDescent="0.25">
      <c r="A3" s="29" t="s">
        <v>1</v>
      </c>
      <c r="B3" s="29" t="s">
        <v>317</v>
      </c>
      <c r="C3" s="29" t="s">
        <v>318</v>
      </c>
      <c r="D3" s="29" t="s">
        <v>319</v>
      </c>
      <c r="E3" s="29" t="s">
        <v>320</v>
      </c>
      <c r="F3" s="29" t="s">
        <v>321</v>
      </c>
      <c r="G3" s="29" t="s">
        <v>322</v>
      </c>
      <c r="H3" s="70">
        <v>1</v>
      </c>
      <c r="I3" s="29" t="s">
        <v>2</v>
      </c>
      <c r="J3" s="29" t="s">
        <v>328</v>
      </c>
      <c r="K3" s="29" t="s">
        <v>357</v>
      </c>
      <c r="L3" s="29" t="s">
        <v>358</v>
      </c>
      <c r="M3" s="29" t="s">
        <v>241</v>
      </c>
      <c r="N3" s="29" t="s">
        <v>331</v>
      </c>
      <c r="O3" s="29" t="s">
        <v>5</v>
      </c>
      <c r="P3" s="29" t="s">
        <v>325</v>
      </c>
      <c r="Q3" s="29" t="s">
        <v>6</v>
      </c>
      <c r="R3" s="29" t="s">
        <v>6</v>
      </c>
      <c r="S3" s="29" t="s">
        <v>6</v>
      </c>
      <c r="T3" s="29" t="s">
        <v>6</v>
      </c>
      <c r="U3" s="30">
        <v>20000</v>
      </c>
    </row>
    <row r="4" spans="1:21" x14ac:dyDescent="0.25">
      <c r="A4" s="29" t="s">
        <v>1</v>
      </c>
      <c r="B4" s="29" t="s">
        <v>317</v>
      </c>
      <c r="C4" s="29" t="s">
        <v>318</v>
      </c>
      <c r="D4" s="29" t="s">
        <v>319</v>
      </c>
      <c r="E4" s="29" t="s">
        <v>320</v>
      </c>
      <c r="F4" s="29" t="s">
        <v>321</v>
      </c>
      <c r="G4" s="29" t="s">
        <v>322</v>
      </c>
      <c r="H4" s="70">
        <v>1</v>
      </c>
      <c r="I4" s="29" t="s">
        <v>2</v>
      </c>
      <c r="J4" s="29" t="s">
        <v>328</v>
      </c>
      <c r="K4" s="29" t="s">
        <v>357</v>
      </c>
      <c r="L4" s="29" t="s">
        <v>358</v>
      </c>
      <c r="M4" s="29" t="s">
        <v>245</v>
      </c>
      <c r="N4" s="29" t="s">
        <v>14</v>
      </c>
      <c r="O4" s="29" t="s">
        <v>5</v>
      </c>
      <c r="P4" s="29" t="s">
        <v>325</v>
      </c>
      <c r="Q4" s="29" t="s">
        <v>6</v>
      </c>
      <c r="R4" s="29" t="s">
        <v>6</v>
      </c>
      <c r="S4" s="29" t="s">
        <v>6</v>
      </c>
      <c r="T4" s="29" t="s">
        <v>6</v>
      </c>
      <c r="U4" s="30">
        <v>4800</v>
      </c>
    </row>
    <row r="5" spans="1:21" x14ac:dyDescent="0.25">
      <c r="A5" s="29" t="s">
        <v>1</v>
      </c>
      <c r="B5" s="29" t="s">
        <v>317</v>
      </c>
      <c r="C5" s="29" t="s">
        <v>318</v>
      </c>
      <c r="D5" s="29" t="s">
        <v>319</v>
      </c>
      <c r="E5" s="29" t="s">
        <v>320</v>
      </c>
      <c r="F5" s="29" t="s">
        <v>321</v>
      </c>
      <c r="G5" s="29" t="s">
        <v>322</v>
      </c>
      <c r="H5" s="70">
        <v>1</v>
      </c>
      <c r="I5" s="29" t="s">
        <v>2</v>
      </c>
      <c r="J5" s="29" t="s">
        <v>328</v>
      </c>
      <c r="K5" s="29" t="s">
        <v>357</v>
      </c>
      <c r="L5" s="29" t="s">
        <v>358</v>
      </c>
      <c r="M5" s="29" t="s">
        <v>248</v>
      </c>
      <c r="N5" s="29" t="s">
        <v>17</v>
      </c>
      <c r="O5" s="29" t="s">
        <v>5</v>
      </c>
      <c r="P5" s="29" t="s">
        <v>325</v>
      </c>
      <c r="Q5" s="29" t="s">
        <v>6</v>
      </c>
      <c r="R5" s="29" t="s">
        <v>6</v>
      </c>
      <c r="S5" s="29" t="s">
        <v>6</v>
      </c>
      <c r="T5" s="29" t="s">
        <v>6</v>
      </c>
      <c r="U5" s="30">
        <v>7500</v>
      </c>
    </row>
    <row r="6" spans="1:21" x14ac:dyDescent="0.25">
      <c r="A6" s="29" t="s">
        <v>1</v>
      </c>
      <c r="B6" s="29" t="s">
        <v>317</v>
      </c>
      <c r="C6" s="29" t="s">
        <v>318</v>
      </c>
      <c r="D6" s="29" t="s">
        <v>319</v>
      </c>
      <c r="E6" s="29" t="s">
        <v>320</v>
      </c>
      <c r="F6" s="29" t="s">
        <v>321</v>
      </c>
      <c r="G6" s="29" t="s">
        <v>322</v>
      </c>
      <c r="H6" s="70">
        <v>1</v>
      </c>
      <c r="I6" s="29" t="s">
        <v>2</v>
      </c>
      <c r="J6" s="29" t="s">
        <v>328</v>
      </c>
      <c r="K6" s="29" t="s">
        <v>357</v>
      </c>
      <c r="L6" s="29" t="s">
        <v>358</v>
      </c>
      <c r="M6" s="29" t="s">
        <v>250</v>
      </c>
      <c r="N6" s="29" t="s">
        <v>18</v>
      </c>
      <c r="O6" s="29" t="s">
        <v>5</v>
      </c>
      <c r="P6" s="29" t="s">
        <v>325</v>
      </c>
      <c r="Q6" s="29" t="s">
        <v>361</v>
      </c>
      <c r="R6" s="29" t="s">
        <v>362</v>
      </c>
      <c r="S6" s="29" t="s">
        <v>6</v>
      </c>
      <c r="T6" s="29" t="s">
        <v>6</v>
      </c>
      <c r="U6" s="30">
        <v>4121</v>
      </c>
    </row>
    <row r="7" spans="1:21" x14ac:dyDescent="0.25">
      <c r="A7" s="29" t="s">
        <v>1</v>
      </c>
      <c r="B7" s="29" t="s">
        <v>317</v>
      </c>
      <c r="C7" s="29" t="s">
        <v>318</v>
      </c>
      <c r="D7" s="29" t="s">
        <v>319</v>
      </c>
      <c r="E7" s="29" t="s">
        <v>320</v>
      </c>
      <c r="F7" s="29" t="s">
        <v>321</v>
      </c>
      <c r="G7" s="29" t="s">
        <v>322</v>
      </c>
      <c r="H7" s="70">
        <v>1</v>
      </c>
      <c r="I7" s="29" t="s">
        <v>2</v>
      </c>
      <c r="J7" s="29" t="s">
        <v>328</v>
      </c>
      <c r="K7" s="29" t="s">
        <v>357</v>
      </c>
      <c r="L7" s="29" t="s">
        <v>358</v>
      </c>
      <c r="M7" s="29" t="s">
        <v>258</v>
      </c>
      <c r="N7" s="29" t="s">
        <v>22</v>
      </c>
      <c r="O7" s="29" t="s">
        <v>5</v>
      </c>
      <c r="P7" s="29" t="s">
        <v>325</v>
      </c>
      <c r="Q7" s="29" t="s">
        <v>6</v>
      </c>
      <c r="R7" s="29" t="s">
        <v>6</v>
      </c>
      <c r="S7" s="29" t="s">
        <v>6</v>
      </c>
      <c r="T7" s="29" t="s">
        <v>6</v>
      </c>
      <c r="U7" s="30">
        <v>2350404.1</v>
      </c>
    </row>
    <row r="8" spans="1:21" x14ac:dyDescent="0.25">
      <c r="A8" s="29" t="s">
        <v>1</v>
      </c>
      <c r="B8" s="29" t="s">
        <v>317</v>
      </c>
      <c r="C8" s="29" t="s">
        <v>318</v>
      </c>
      <c r="D8" s="29" t="s">
        <v>319</v>
      </c>
      <c r="E8" s="29" t="s">
        <v>320</v>
      </c>
      <c r="F8" s="29" t="s">
        <v>321</v>
      </c>
      <c r="G8" s="29" t="s">
        <v>322</v>
      </c>
      <c r="H8" s="70">
        <v>1</v>
      </c>
      <c r="I8" s="29" t="s">
        <v>2</v>
      </c>
      <c r="J8" s="29" t="s">
        <v>328</v>
      </c>
      <c r="K8" s="29" t="s">
        <v>357</v>
      </c>
      <c r="L8" s="29" t="s">
        <v>358</v>
      </c>
      <c r="M8" s="29" t="s">
        <v>259</v>
      </c>
      <c r="N8" s="29" t="s">
        <v>23</v>
      </c>
      <c r="O8" s="29" t="s">
        <v>5</v>
      </c>
      <c r="P8" s="29" t="s">
        <v>325</v>
      </c>
      <c r="Q8" s="29" t="s">
        <v>6</v>
      </c>
      <c r="R8" s="29" t="s">
        <v>6</v>
      </c>
      <c r="S8" s="29" t="s">
        <v>6</v>
      </c>
      <c r="T8" s="29" t="s">
        <v>6</v>
      </c>
      <c r="U8" s="30">
        <v>53000</v>
      </c>
    </row>
    <row r="9" spans="1:21" x14ac:dyDescent="0.25">
      <c r="A9" s="29" t="s">
        <v>1</v>
      </c>
      <c r="B9" s="29" t="s">
        <v>317</v>
      </c>
      <c r="C9" s="29" t="s">
        <v>318</v>
      </c>
      <c r="D9" s="29" t="s">
        <v>319</v>
      </c>
      <c r="E9" s="29" t="s">
        <v>320</v>
      </c>
      <c r="F9" s="29" t="s">
        <v>321</v>
      </c>
      <c r="G9" s="29" t="s">
        <v>322</v>
      </c>
      <c r="H9" s="70">
        <v>1</v>
      </c>
      <c r="I9" s="29" t="s">
        <v>2</v>
      </c>
      <c r="J9" s="29" t="s">
        <v>328</v>
      </c>
      <c r="K9" s="29" t="s">
        <v>357</v>
      </c>
      <c r="L9" s="29" t="s">
        <v>358</v>
      </c>
      <c r="M9" s="29" t="s">
        <v>260</v>
      </c>
      <c r="N9" s="29" t="s">
        <v>24</v>
      </c>
      <c r="O9" s="29" t="s">
        <v>5</v>
      </c>
      <c r="P9" s="29" t="s">
        <v>325</v>
      </c>
      <c r="Q9" s="29" t="s">
        <v>6</v>
      </c>
      <c r="R9" s="29" t="s">
        <v>6</v>
      </c>
      <c r="S9" s="29" t="s">
        <v>6</v>
      </c>
      <c r="T9" s="29" t="s">
        <v>6</v>
      </c>
      <c r="U9" s="30">
        <v>200000</v>
      </c>
    </row>
    <row r="10" spans="1:21" x14ac:dyDescent="0.25">
      <c r="A10" s="29" t="s">
        <v>1</v>
      </c>
      <c r="B10" s="29" t="s">
        <v>317</v>
      </c>
      <c r="C10" s="29" t="s">
        <v>318</v>
      </c>
      <c r="D10" s="29" t="s">
        <v>319</v>
      </c>
      <c r="E10" s="29" t="s">
        <v>320</v>
      </c>
      <c r="F10" s="29" t="s">
        <v>321</v>
      </c>
      <c r="G10" s="29" t="s">
        <v>322</v>
      </c>
      <c r="H10" s="70">
        <v>1</v>
      </c>
      <c r="I10" s="29" t="s">
        <v>2</v>
      </c>
      <c r="J10" s="29" t="s">
        <v>328</v>
      </c>
      <c r="K10" s="29" t="s">
        <v>357</v>
      </c>
      <c r="L10" s="29" t="s">
        <v>358</v>
      </c>
      <c r="M10" s="29" t="s">
        <v>363</v>
      </c>
      <c r="N10" s="29" t="s">
        <v>364</v>
      </c>
      <c r="O10" s="29" t="s">
        <v>5</v>
      </c>
      <c r="P10" s="29" t="s">
        <v>325</v>
      </c>
      <c r="Q10" s="29" t="s">
        <v>6</v>
      </c>
      <c r="R10" s="29" t="s">
        <v>6</v>
      </c>
      <c r="S10" s="29" t="s">
        <v>6</v>
      </c>
      <c r="T10" s="29" t="s">
        <v>6</v>
      </c>
      <c r="U10" s="30">
        <v>6500</v>
      </c>
    </row>
    <row r="11" spans="1:21" x14ac:dyDescent="0.25">
      <c r="A11" s="29" t="s">
        <v>1</v>
      </c>
      <c r="B11" s="29" t="s">
        <v>317</v>
      </c>
      <c r="C11" s="29" t="s">
        <v>318</v>
      </c>
      <c r="D11" s="29" t="s">
        <v>319</v>
      </c>
      <c r="E11" s="29" t="s">
        <v>320</v>
      </c>
      <c r="F11" s="29" t="s">
        <v>321</v>
      </c>
      <c r="G11" s="29" t="s">
        <v>322</v>
      </c>
      <c r="H11" s="70">
        <v>1</v>
      </c>
      <c r="I11" s="29" t="s">
        <v>2</v>
      </c>
      <c r="J11" s="29" t="s">
        <v>328</v>
      </c>
      <c r="K11" s="29" t="s">
        <v>357</v>
      </c>
      <c r="L11" s="29" t="s">
        <v>358</v>
      </c>
      <c r="M11" s="29" t="s">
        <v>261</v>
      </c>
      <c r="N11" s="29" t="s">
        <v>25</v>
      </c>
      <c r="O11" s="29" t="s">
        <v>5</v>
      </c>
      <c r="P11" s="29" t="s">
        <v>325</v>
      </c>
      <c r="Q11" s="29" t="s">
        <v>6</v>
      </c>
      <c r="R11" s="29" t="s">
        <v>6</v>
      </c>
      <c r="S11" s="29" t="s">
        <v>6</v>
      </c>
      <c r="T11" s="29" t="s">
        <v>6</v>
      </c>
      <c r="U11" s="30">
        <v>55377.7</v>
      </c>
    </row>
    <row r="12" spans="1:21" x14ac:dyDescent="0.25">
      <c r="A12" s="29" t="s">
        <v>1</v>
      </c>
      <c r="B12" s="29" t="s">
        <v>317</v>
      </c>
      <c r="C12" s="29" t="s">
        <v>318</v>
      </c>
      <c r="D12" s="29" t="s">
        <v>319</v>
      </c>
      <c r="E12" s="29" t="s">
        <v>320</v>
      </c>
      <c r="F12" s="29" t="s">
        <v>321</v>
      </c>
      <c r="G12" s="29" t="s">
        <v>322</v>
      </c>
      <c r="H12" s="70">
        <v>1</v>
      </c>
      <c r="I12" s="29" t="s">
        <v>2</v>
      </c>
      <c r="J12" s="29" t="s">
        <v>328</v>
      </c>
      <c r="K12" s="29" t="s">
        <v>357</v>
      </c>
      <c r="L12" s="29" t="s">
        <v>358</v>
      </c>
      <c r="M12" s="29" t="s">
        <v>262</v>
      </c>
      <c r="N12" s="29" t="s">
        <v>341</v>
      </c>
      <c r="O12" s="29" t="s">
        <v>5</v>
      </c>
      <c r="P12" s="29" t="s">
        <v>325</v>
      </c>
      <c r="Q12" s="29" t="s">
        <v>6</v>
      </c>
      <c r="R12" s="29" t="s">
        <v>6</v>
      </c>
      <c r="S12" s="29" t="s">
        <v>6</v>
      </c>
      <c r="T12" s="29" t="s">
        <v>6</v>
      </c>
      <c r="U12" s="30">
        <v>1071280.6000000001</v>
      </c>
    </row>
    <row r="13" spans="1:21" x14ac:dyDescent="0.25">
      <c r="A13" s="29" t="s">
        <v>1</v>
      </c>
      <c r="B13" s="29" t="s">
        <v>317</v>
      </c>
      <c r="C13" s="29" t="s">
        <v>318</v>
      </c>
      <c r="D13" s="29" t="s">
        <v>319</v>
      </c>
      <c r="E13" s="29" t="s">
        <v>320</v>
      </c>
      <c r="F13" s="29" t="s">
        <v>321</v>
      </c>
      <c r="G13" s="29" t="s">
        <v>322</v>
      </c>
      <c r="H13" s="70">
        <v>1</v>
      </c>
      <c r="I13" s="29" t="s">
        <v>2</v>
      </c>
      <c r="J13" s="29" t="s">
        <v>328</v>
      </c>
      <c r="K13" s="29" t="s">
        <v>357</v>
      </c>
      <c r="L13" s="29" t="s">
        <v>358</v>
      </c>
      <c r="M13" s="29" t="s">
        <v>263</v>
      </c>
      <c r="N13" s="29" t="s">
        <v>26</v>
      </c>
      <c r="O13" s="29" t="s">
        <v>5</v>
      </c>
      <c r="P13" s="29" t="s">
        <v>325</v>
      </c>
      <c r="Q13" s="29" t="s">
        <v>6</v>
      </c>
      <c r="R13" s="29" t="s">
        <v>6</v>
      </c>
      <c r="S13" s="29" t="s">
        <v>6</v>
      </c>
      <c r="T13" s="29" t="s">
        <v>6</v>
      </c>
      <c r="U13" s="30">
        <v>17908.400000000001</v>
      </c>
    </row>
    <row r="14" spans="1:21" x14ac:dyDescent="0.25">
      <c r="A14" s="29" t="s">
        <v>1</v>
      </c>
      <c r="B14" s="29" t="s">
        <v>317</v>
      </c>
      <c r="C14" s="29" t="s">
        <v>318</v>
      </c>
      <c r="D14" s="29" t="s">
        <v>319</v>
      </c>
      <c r="E14" s="29" t="s">
        <v>320</v>
      </c>
      <c r="F14" s="29" t="s">
        <v>321</v>
      </c>
      <c r="G14" s="29" t="s">
        <v>322</v>
      </c>
      <c r="H14" s="70">
        <v>1</v>
      </c>
      <c r="I14" s="29" t="s">
        <v>2</v>
      </c>
      <c r="J14" s="29" t="s">
        <v>328</v>
      </c>
      <c r="K14" s="29" t="s">
        <v>357</v>
      </c>
      <c r="L14" s="29" t="s">
        <v>358</v>
      </c>
      <c r="M14" s="29" t="s">
        <v>264</v>
      </c>
      <c r="N14" s="29" t="s">
        <v>27</v>
      </c>
      <c r="O14" s="29" t="s">
        <v>5</v>
      </c>
      <c r="P14" s="29" t="s">
        <v>325</v>
      </c>
      <c r="Q14" s="29" t="s">
        <v>6</v>
      </c>
      <c r="R14" s="29" t="s">
        <v>6</v>
      </c>
      <c r="S14" s="29" t="s">
        <v>6</v>
      </c>
      <c r="T14" s="29" t="s">
        <v>6</v>
      </c>
      <c r="U14" s="30">
        <v>17908.400000000001</v>
      </c>
    </row>
    <row r="15" spans="1:21" x14ac:dyDescent="0.25">
      <c r="A15" s="29" t="s">
        <v>1</v>
      </c>
      <c r="B15" s="29" t="s">
        <v>317</v>
      </c>
      <c r="C15" s="29" t="s">
        <v>318</v>
      </c>
      <c r="D15" s="29" t="s">
        <v>319</v>
      </c>
      <c r="E15" s="29" t="s">
        <v>320</v>
      </c>
      <c r="F15" s="29" t="s">
        <v>321</v>
      </c>
      <c r="G15" s="29" t="s">
        <v>322</v>
      </c>
      <c r="H15" s="70">
        <v>1</v>
      </c>
      <c r="I15" s="29" t="s">
        <v>2</v>
      </c>
      <c r="J15" s="29" t="s">
        <v>328</v>
      </c>
      <c r="K15" s="29" t="s">
        <v>357</v>
      </c>
      <c r="L15" s="29" t="s">
        <v>358</v>
      </c>
      <c r="M15" s="29" t="s">
        <v>265</v>
      </c>
      <c r="N15" s="29" t="s">
        <v>342</v>
      </c>
      <c r="O15" s="29" t="s">
        <v>5</v>
      </c>
      <c r="P15" s="29" t="s">
        <v>325</v>
      </c>
      <c r="Q15" s="29" t="s">
        <v>6</v>
      </c>
      <c r="R15" s="29" t="s">
        <v>6</v>
      </c>
      <c r="S15" s="29" t="s">
        <v>6</v>
      </c>
      <c r="T15" s="29" t="s">
        <v>6</v>
      </c>
      <c r="U15" s="30">
        <v>503430.8</v>
      </c>
    </row>
    <row r="16" spans="1:21" x14ac:dyDescent="0.25">
      <c r="A16" s="29" t="s">
        <v>1</v>
      </c>
      <c r="B16" s="29" t="s">
        <v>317</v>
      </c>
      <c r="C16" s="29" t="s">
        <v>318</v>
      </c>
      <c r="D16" s="29" t="s">
        <v>319</v>
      </c>
      <c r="E16" s="29" t="s">
        <v>320</v>
      </c>
      <c r="F16" s="29" t="s">
        <v>321</v>
      </c>
      <c r="G16" s="29" t="s">
        <v>322</v>
      </c>
      <c r="H16" s="70">
        <v>1</v>
      </c>
      <c r="I16" s="29" t="s">
        <v>2</v>
      </c>
      <c r="J16" s="29" t="s">
        <v>328</v>
      </c>
      <c r="K16" s="29" t="s">
        <v>357</v>
      </c>
      <c r="L16" s="29" t="s">
        <v>358</v>
      </c>
      <c r="M16" s="29" t="s">
        <v>266</v>
      </c>
      <c r="N16" s="29" t="s">
        <v>159</v>
      </c>
      <c r="O16" s="29" t="s">
        <v>5</v>
      </c>
      <c r="P16" s="29" t="s">
        <v>325</v>
      </c>
      <c r="Q16" s="29" t="s">
        <v>6</v>
      </c>
      <c r="R16" s="29" t="s">
        <v>6</v>
      </c>
      <c r="S16" s="29" t="s">
        <v>6</v>
      </c>
      <c r="T16" s="29" t="s">
        <v>6</v>
      </c>
      <c r="U16" s="30">
        <v>159819</v>
      </c>
    </row>
    <row r="17" spans="1:21" x14ac:dyDescent="0.25">
      <c r="A17" s="29" t="s">
        <v>1</v>
      </c>
      <c r="B17" s="29" t="s">
        <v>317</v>
      </c>
      <c r="C17" s="29" t="s">
        <v>318</v>
      </c>
      <c r="D17" s="29" t="s">
        <v>319</v>
      </c>
      <c r="E17" s="29" t="s">
        <v>320</v>
      </c>
      <c r="F17" s="29" t="s">
        <v>321</v>
      </c>
      <c r="G17" s="29" t="s">
        <v>322</v>
      </c>
      <c r="H17" s="70">
        <v>1</v>
      </c>
      <c r="I17" s="29" t="s">
        <v>2</v>
      </c>
      <c r="J17" s="29" t="s">
        <v>328</v>
      </c>
      <c r="K17" s="29" t="s">
        <v>357</v>
      </c>
      <c r="L17" s="29" t="s">
        <v>358</v>
      </c>
      <c r="M17" s="29" t="s">
        <v>267</v>
      </c>
      <c r="N17" s="29" t="s">
        <v>343</v>
      </c>
      <c r="O17" s="29" t="s">
        <v>5</v>
      </c>
      <c r="P17" s="29" t="s">
        <v>325</v>
      </c>
      <c r="Q17" s="29" t="s">
        <v>6</v>
      </c>
      <c r="R17" s="29" t="s">
        <v>6</v>
      </c>
      <c r="S17" s="29" t="s">
        <v>6</v>
      </c>
      <c r="T17" s="29" t="s">
        <v>6</v>
      </c>
      <c r="U17" s="30">
        <v>4468</v>
      </c>
    </row>
    <row r="18" spans="1:21" x14ac:dyDescent="0.25">
      <c r="A18" s="29" t="s">
        <v>1</v>
      </c>
      <c r="B18" s="29" t="s">
        <v>317</v>
      </c>
      <c r="C18" s="29" t="s">
        <v>318</v>
      </c>
      <c r="D18" s="29" t="s">
        <v>319</v>
      </c>
      <c r="E18" s="29" t="s">
        <v>320</v>
      </c>
      <c r="F18" s="29" t="s">
        <v>321</v>
      </c>
      <c r="G18" s="29" t="s">
        <v>322</v>
      </c>
      <c r="H18" s="70">
        <v>1</v>
      </c>
      <c r="I18" s="29" t="s">
        <v>2</v>
      </c>
      <c r="J18" s="29" t="s">
        <v>328</v>
      </c>
      <c r="K18" s="29" t="s">
        <v>357</v>
      </c>
      <c r="L18" s="29" t="s">
        <v>358</v>
      </c>
      <c r="M18" s="29" t="s">
        <v>268</v>
      </c>
      <c r="N18" s="29" t="s">
        <v>28</v>
      </c>
      <c r="O18" s="29" t="s">
        <v>5</v>
      </c>
      <c r="P18" s="29" t="s">
        <v>325</v>
      </c>
      <c r="Q18" s="29" t="s">
        <v>6</v>
      </c>
      <c r="R18" s="29" t="s">
        <v>6</v>
      </c>
      <c r="S18" s="29" t="s">
        <v>6</v>
      </c>
      <c r="T18" s="29" t="s">
        <v>6</v>
      </c>
      <c r="U18" s="30">
        <v>47581</v>
      </c>
    </row>
    <row r="19" spans="1:21" x14ac:dyDescent="0.25">
      <c r="A19" s="29" t="s">
        <v>1</v>
      </c>
      <c r="B19" s="29" t="s">
        <v>317</v>
      </c>
      <c r="C19" s="29" t="s">
        <v>318</v>
      </c>
      <c r="D19" s="29" t="s">
        <v>319</v>
      </c>
      <c r="E19" s="29" t="s">
        <v>320</v>
      </c>
      <c r="F19" s="29" t="s">
        <v>321</v>
      </c>
      <c r="G19" s="29" t="s">
        <v>322</v>
      </c>
      <c r="H19" s="70">
        <v>1</v>
      </c>
      <c r="I19" s="29" t="s">
        <v>2</v>
      </c>
      <c r="J19" s="29" t="s">
        <v>328</v>
      </c>
      <c r="K19" s="29" t="s">
        <v>357</v>
      </c>
      <c r="L19" s="29" t="s">
        <v>358</v>
      </c>
      <c r="M19" s="29" t="s">
        <v>269</v>
      </c>
      <c r="N19" s="29" t="s">
        <v>29</v>
      </c>
      <c r="O19" s="29" t="s">
        <v>5</v>
      </c>
      <c r="P19" s="29" t="s">
        <v>325</v>
      </c>
      <c r="Q19" s="29" t="s">
        <v>6</v>
      </c>
      <c r="R19" s="29" t="s">
        <v>6</v>
      </c>
      <c r="S19" s="29" t="s">
        <v>6</v>
      </c>
      <c r="T19" s="29" t="s">
        <v>6</v>
      </c>
      <c r="U19" s="30">
        <v>20000</v>
      </c>
    </row>
    <row r="20" spans="1:21" x14ac:dyDescent="0.25">
      <c r="A20" s="29" t="s">
        <v>1</v>
      </c>
      <c r="B20" s="29" t="s">
        <v>317</v>
      </c>
      <c r="C20" s="29" t="s">
        <v>318</v>
      </c>
      <c r="D20" s="29" t="s">
        <v>319</v>
      </c>
      <c r="E20" s="29" t="s">
        <v>320</v>
      </c>
      <c r="F20" s="29" t="s">
        <v>321</v>
      </c>
      <c r="G20" s="29" t="s">
        <v>322</v>
      </c>
      <c r="H20" s="70">
        <v>1</v>
      </c>
      <c r="I20" s="29" t="s">
        <v>2</v>
      </c>
      <c r="J20" s="29" t="s">
        <v>328</v>
      </c>
      <c r="K20" s="29" t="s">
        <v>357</v>
      </c>
      <c r="L20" s="29" t="s">
        <v>358</v>
      </c>
      <c r="M20" s="29" t="s">
        <v>270</v>
      </c>
      <c r="N20" s="29" t="s">
        <v>30</v>
      </c>
      <c r="O20" s="29" t="s">
        <v>5</v>
      </c>
      <c r="P20" s="29" t="s">
        <v>325</v>
      </c>
      <c r="Q20" s="29" t="s">
        <v>6</v>
      </c>
      <c r="R20" s="29" t="s">
        <v>6</v>
      </c>
      <c r="S20" s="29" t="s">
        <v>6</v>
      </c>
      <c r="T20" s="29" t="s">
        <v>6</v>
      </c>
      <c r="U20" s="30">
        <v>16414</v>
      </c>
    </row>
    <row r="21" spans="1:21" x14ac:dyDescent="0.25">
      <c r="A21" s="29" t="s">
        <v>1</v>
      </c>
      <c r="B21" s="29" t="s">
        <v>317</v>
      </c>
      <c r="C21" s="29" t="s">
        <v>318</v>
      </c>
      <c r="D21" s="29" t="s">
        <v>319</v>
      </c>
      <c r="E21" s="29" t="s">
        <v>320</v>
      </c>
      <c r="F21" s="29" t="s">
        <v>321</v>
      </c>
      <c r="G21" s="29" t="s">
        <v>322</v>
      </c>
      <c r="H21" s="70">
        <v>1</v>
      </c>
      <c r="I21" s="29" t="s">
        <v>2</v>
      </c>
      <c r="J21" s="29" t="s">
        <v>328</v>
      </c>
      <c r="K21" s="29" t="s">
        <v>357</v>
      </c>
      <c r="L21" s="29" t="s">
        <v>358</v>
      </c>
      <c r="M21" s="29" t="s">
        <v>365</v>
      </c>
      <c r="N21" s="29" t="s">
        <v>366</v>
      </c>
      <c r="O21" s="29" t="s">
        <v>5</v>
      </c>
      <c r="P21" s="29" t="s">
        <v>325</v>
      </c>
      <c r="Q21" s="29" t="s">
        <v>6</v>
      </c>
      <c r="R21" s="29" t="s">
        <v>6</v>
      </c>
      <c r="S21" s="29" t="s">
        <v>6</v>
      </c>
      <c r="T21" s="29" t="s">
        <v>6</v>
      </c>
      <c r="U21" s="30">
        <v>256500</v>
      </c>
    </row>
    <row r="22" spans="1:21" x14ac:dyDescent="0.25">
      <c r="A22" s="29" t="s">
        <v>1</v>
      </c>
      <c r="B22" s="29" t="s">
        <v>317</v>
      </c>
      <c r="C22" s="29" t="s">
        <v>318</v>
      </c>
      <c r="D22" s="29" t="s">
        <v>319</v>
      </c>
      <c r="E22" s="29" t="s">
        <v>320</v>
      </c>
      <c r="F22" s="29" t="s">
        <v>321</v>
      </c>
      <c r="G22" s="29" t="s">
        <v>322</v>
      </c>
      <c r="H22" s="70">
        <v>1</v>
      </c>
      <c r="I22" s="29" t="s">
        <v>2</v>
      </c>
      <c r="J22" s="29" t="s">
        <v>328</v>
      </c>
      <c r="K22" s="29" t="s">
        <v>357</v>
      </c>
      <c r="L22" s="29" t="s">
        <v>358</v>
      </c>
      <c r="M22" s="29" t="s">
        <v>271</v>
      </c>
      <c r="N22" s="29" t="s">
        <v>31</v>
      </c>
      <c r="O22" s="29" t="s">
        <v>5</v>
      </c>
      <c r="P22" s="29" t="s">
        <v>325</v>
      </c>
      <c r="Q22" s="29" t="s">
        <v>6</v>
      </c>
      <c r="R22" s="29" t="s">
        <v>6</v>
      </c>
      <c r="S22" s="29" t="s">
        <v>6</v>
      </c>
      <c r="T22" s="29" t="s">
        <v>6</v>
      </c>
      <c r="U22" s="30">
        <v>90450</v>
      </c>
    </row>
    <row r="23" spans="1:21" x14ac:dyDescent="0.25">
      <c r="A23" s="29" t="s">
        <v>1</v>
      </c>
      <c r="B23" s="29" t="s">
        <v>317</v>
      </c>
      <c r="C23" s="29" t="s">
        <v>318</v>
      </c>
      <c r="D23" s="29" t="s">
        <v>319</v>
      </c>
      <c r="E23" s="29" t="s">
        <v>320</v>
      </c>
      <c r="F23" s="29" t="s">
        <v>321</v>
      </c>
      <c r="G23" s="29" t="s">
        <v>322</v>
      </c>
      <c r="H23" s="70">
        <v>1</v>
      </c>
      <c r="I23" s="29" t="s">
        <v>2</v>
      </c>
      <c r="J23" s="29" t="s">
        <v>328</v>
      </c>
      <c r="K23" s="29" t="s">
        <v>357</v>
      </c>
      <c r="L23" s="29" t="s">
        <v>358</v>
      </c>
      <c r="M23" s="29" t="s">
        <v>272</v>
      </c>
      <c r="N23" s="29" t="s">
        <v>32</v>
      </c>
      <c r="O23" s="29" t="s">
        <v>5</v>
      </c>
      <c r="P23" s="29" t="s">
        <v>325</v>
      </c>
      <c r="Q23" s="29" t="s">
        <v>6</v>
      </c>
      <c r="R23" s="29" t="s">
        <v>6</v>
      </c>
      <c r="S23" s="29" t="s">
        <v>6</v>
      </c>
      <c r="T23" s="29" t="s">
        <v>6</v>
      </c>
      <c r="U23" s="30">
        <v>64549</v>
      </c>
    </row>
    <row r="24" spans="1:21" x14ac:dyDescent="0.25">
      <c r="A24" s="29" t="s">
        <v>1</v>
      </c>
      <c r="B24" s="29" t="s">
        <v>317</v>
      </c>
      <c r="C24" s="29" t="s">
        <v>318</v>
      </c>
      <c r="D24" s="29" t="s">
        <v>319</v>
      </c>
      <c r="E24" s="29" t="s">
        <v>320</v>
      </c>
      <c r="F24" s="29" t="s">
        <v>321</v>
      </c>
      <c r="G24" s="29" t="s">
        <v>322</v>
      </c>
      <c r="H24" s="70">
        <v>1</v>
      </c>
      <c r="I24" s="29" t="s">
        <v>2</v>
      </c>
      <c r="J24" s="29" t="s">
        <v>328</v>
      </c>
      <c r="K24" s="29" t="s">
        <v>357</v>
      </c>
      <c r="L24" s="29" t="s">
        <v>358</v>
      </c>
      <c r="M24" s="29" t="s">
        <v>273</v>
      </c>
      <c r="N24" s="29" t="s">
        <v>33</v>
      </c>
      <c r="O24" s="29" t="s">
        <v>5</v>
      </c>
      <c r="P24" s="29" t="s">
        <v>325</v>
      </c>
      <c r="Q24" s="29" t="s">
        <v>6</v>
      </c>
      <c r="R24" s="29" t="s">
        <v>6</v>
      </c>
      <c r="S24" s="29" t="s">
        <v>6</v>
      </c>
      <c r="T24" s="29" t="s">
        <v>6</v>
      </c>
      <c r="U24" s="30">
        <v>31550</v>
      </c>
    </row>
    <row r="25" spans="1:21" x14ac:dyDescent="0.25">
      <c r="A25" s="29" t="s">
        <v>1</v>
      </c>
      <c r="B25" s="29" t="s">
        <v>317</v>
      </c>
      <c r="C25" s="29" t="s">
        <v>318</v>
      </c>
      <c r="D25" s="29" t="s">
        <v>319</v>
      </c>
      <c r="E25" s="29" t="s">
        <v>320</v>
      </c>
      <c r="F25" s="29" t="s">
        <v>321</v>
      </c>
      <c r="G25" s="29" t="s">
        <v>322</v>
      </c>
      <c r="H25" s="70">
        <v>1</v>
      </c>
      <c r="I25" s="29" t="s">
        <v>2</v>
      </c>
      <c r="J25" s="29" t="s">
        <v>328</v>
      </c>
      <c r="K25" s="29" t="s">
        <v>357</v>
      </c>
      <c r="L25" s="29" t="s">
        <v>358</v>
      </c>
      <c r="M25" s="29" t="s">
        <v>274</v>
      </c>
      <c r="N25" s="29" t="s">
        <v>344</v>
      </c>
      <c r="O25" s="29" t="s">
        <v>5</v>
      </c>
      <c r="P25" s="29" t="s">
        <v>325</v>
      </c>
      <c r="Q25" s="29" t="s">
        <v>6</v>
      </c>
      <c r="R25" s="29" t="s">
        <v>6</v>
      </c>
      <c r="S25" s="29" t="s">
        <v>6</v>
      </c>
      <c r="T25" s="29" t="s">
        <v>6</v>
      </c>
      <c r="U25" s="30">
        <v>17066</v>
      </c>
    </row>
    <row r="26" spans="1:21" x14ac:dyDescent="0.25">
      <c r="A26" s="29" t="s">
        <v>1</v>
      </c>
      <c r="B26" s="29" t="s">
        <v>317</v>
      </c>
      <c r="C26" s="29" t="s">
        <v>318</v>
      </c>
      <c r="D26" s="29" t="s">
        <v>319</v>
      </c>
      <c r="E26" s="29" t="s">
        <v>320</v>
      </c>
      <c r="F26" s="29" t="s">
        <v>321</v>
      </c>
      <c r="G26" s="29" t="s">
        <v>322</v>
      </c>
      <c r="H26" s="70">
        <v>1</v>
      </c>
      <c r="I26" s="29" t="s">
        <v>2</v>
      </c>
      <c r="J26" s="29" t="s">
        <v>328</v>
      </c>
      <c r="K26" s="29" t="s">
        <v>357</v>
      </c>
      <c r="L26" s="29" t="s">
        <v>358</v>
      </c>
      <c r="M26" s="29" t="s">
        <v>275</v>
      </c>
      <c r="N26" s="29" t="s">
        <v>34</v>
      </c>
      <c r="O26" s="29" t="s">
        <v>5</v>
      </c>
      <c r="P26" s="29" t="s">
        <v>325</v>
      </c>
      <c r="Q26" s="29" t="s">
        <v>6</v>
      </c>
      <c r="R26" s="29" t="s">
        <v>6</v>
      </c>
      <c r="S26" s="29" t="s">
        <v>6</v>
      </c>
      <c r="T26" s="29" t="s">
        <v>6</v>
      </c>
      <c r="U26" s="30">
        <v>45000</v>
      </c>
    </row>
    <row r="27" spans="1:21" x14ac:dyDescent="0.25">
      <c r="A27" s="29" t="s">
        <v>1</v>
      </c>
      <c r="B27" s="29" t="s">
        <v>317</v>
      </c>
      <c r="C27" s="29" t="s">
        <v>318</v>
      </c>
      <c r="D27" s="29" t="s">
        <v>319</v>
      </c>
      <c r="E27" s="29" t="s">
        <v>320</v>
      </c>
      <c r="F27" s="29" t="s">
        <v>321</v>
      </c>
      <c r="G27" s="29" t="s">
        <v>322</v>
      </c>
      <c r="H27" s="70">
        <v>1</v>
      </c>
      <c r="I27" s="29" t="s">
        <v>2</v>
      </c>
      <c r="J27" s="29" t="s">
        <v>328</v>
      </c>
      <c r="K27" s="29" t="s">
        <v>357</v>
      </c>
      <c r="L27" s="29" t="s">
        <v>358</v>
      </c>
      <c r="M27" s="29" t="s">
        <v>367</v>
      </c>
      <c r="N27" s="29" t="s">
        <v>368</v>
      </c>
      <c r="O27" s="29" t="s">
        <v>5</v>
      </c>
      <c r="P27" s="29" t="s">
        <v>325</v>
      </c>
      <c r="Q27" s="29" t="s">
        <v>6</v>
      </c>
      <c r="R27" s="29" t="s">
        <v>6</v>
      </c>
      <c r="S27" s="29" t="s">
        <v>6</v>
      </c>
      <c r="T27" s="29" t="s">
        <v>6</v>
      </c>
      <c r="U27" s="30">
        <v>100</v>
      </c>
    </row>
    <row r="28" spans="1:21" x14ac:dyDescent="0.25">
      <c r="A28" s="29" t="s">
        <v>1</v>
      </c>
      <c r="B28" s="29" t="s">
        <v>317</v>
      </c>
      <c r="C28" s="29" t="s">
        <v>318</v>
      </c>
      <c r="D28" s="29" t="s">
        <v>319</v>
      </c>
      <c r="E28" s="29" t="s">
        <v>320</v>
      </c>
      <c r="F28" s="29" t="s">
        <v>321</v>
      </c>
      <c r="G28" s="29" t="s">
        <v>322</v>
      </c>
      <c r="H28" s="70">
        <v>1</v>
      </c>
      <c r="I28" s="29" t="s">
        <v>2</v>
      </c>
      <c r="J28" s="29" t="s">
        <v>328</v>
      </c>
      <c r="K28" s="29" t="s">
        <v>357</v>
      </c>
      <c r="L28" s="29" t="s">
        <v>358</v>
      </c>
      <c r="M28" s="29" t="s">
        <v>276</v>
      </c>
      <c r="N28" s="29" t="s">
        <v>35</v>
      </c>
      <c r="O28" s="29" t="s">
        <v>5</v>
      </c>
      <c r="P28" s="29" t="s">
        <v>325</v>
      </c>
      <c r="Q28" s="29" t="s">
        <v>6</v>
      </c>
      <c r="R28" s="29" t="s">
        <v>6</v>
      </c>
      <c r="S28" s="29" t="s">
        <v>6</v>
      </c>
      <c r="T28" s="29" t="s">
        <v>6</v>
      </c>
      <c r="U28" s="30">
        <v>250</v>
      </c>
    </row>
    <row r="29" spans="1:21" x14ac:dyDescent="0.25">
      <c r="A29" s="29" t="s">
        <v>1</v>
      </c>
      <c r="B29" s="29" t="s">
        <v>317</v>
      </c>
      <c r="C29" s="29" t="s">
        <v>318</v>
      </c>
      <c r="D29" s="29" t="s">
        <v>319</v>
      </c>
      <c r="E29" s="29" t="s">
        <v>320</v>
      </c>
      <c r="F29" s="29" t="s">
        <v>321</v>
      </c>
      <c r="G29" s="29" t="s">
        <v>322</v>
      </c>
      <c r="H29" s="70">
        <v>1</v>
      </c>
      <c r="I29" s="29" t="s">
        <v>2</v>
      </c>
      <c r="J29" s="29" t="s">
        <v>328</v>
      </c>
      <c r="K29" s="29" t="s">
        <v>357</v>
      </c>
      <c r="L29" s="29" t="s">
        <v>358</v>
      </c>
      <c r="M29" s="29" t="s">
        <v>369</v>
      </c>
      <c r="N29" s="29" t="s">
        <v>370</v>
      </c>
      <c r="O29" s="29" t="s">
        <v>5</v>
      </c>
      <c r="P29" s="29" t="s">
        <v>325</v>
      </c>
      <c r="Q29" s="29" t="s">
        <v>6</v>
      </c>
      <c r="R29" s="29" t="s">
        <v>6</v>
      </c>
      <c r="S29" s="29" t="s">
        <v>6</v>
      </c>
      <c r="T29" s="29" t="s">
        <v>6</v>
      </c>
      <c r="U29" s="30">
        <v>1</v>
      </c>
    </row>
    <row r="30" spans="1:21" x14ac:dyDescent="0.25">
      <c r="A30" s="29" t="s">
        <v>1</v>
      </c>
      <c r="B30" s="29" t="s">
        <v>317</v>
      </c>
      <c r="C30" s="29" t="s">
        <v>318</v>
      </c>
      <c r="D30" s="29" t="s">
        <v>319</v>
      </c>
      <c r="E30" s="29" t="s">
        <v>320</v>
      </c>
      <c r="F30" s="29" t="s">
        <v>321</v>
      </c>
      <c r="G30" s="29" t="s">
        <v>322</v>
      </c>
      <c r="H30" s="70">
        <v>1</v>
      </c>
      <c r="I30" s="29" t="s">
        <v>2</v>
      </c>
      <c r="J30" s="29" t="s">
        <v>328</v>
      </c>
      <c r="K30" s="29" t="s">
        <v>357</v>
      </c>
      <c r="L30" s="29" t="s">
        <v>358</v>
      </c>
      <c r="M30" s="29" t="s">
        <v>277</v>
      </c>
      <c r="N30" s="29" t="s">
        <v>36</v>
      </c>
      <c r="O30" s="29" t="s">
        <v>5</v>
      </c>
      <c r="P30" s="29" t="s">
        <v>325</v>
      </c>
      <c r="Q30" s="29" t="s">
        <v>6</v>
      </c>
      <c r="R30" s="29" t="s">
        <v>6</v>
      </c>
      <c r="S30" s="29" t="s">
        <v>6</v>
      </c>
      <c r="T30" s="29" t="s">
        <v>6</v>
      </c>
      <c r="U30" s="30">
        <v>15000</v>
      </c>
    </row>
    <row r="31" spans="1:21" x14ac:dyDescent="0.25">
      <c r="A31" s="29" t="s">
        <v>1</v>
      </c>
      <c r="B31" s="29" t="s">
        <v>317</v>
      </c>
      <c r="C31" s="29" t="s">
        <v>318</v>
      </c>
      <c r="D31" s="29" t="s">
        <v>319</v>
      </c>
      <c r="E31" s="29" t="s">
        <v>320</v>
      </c>
      <c r="F31" s="29" t="s">
        <v>321</v>
      </c>
      <c r="G31" s="29" t="s">
        <v>322</v>
      </c>
      <c r="H31" s="70">
        <v>1</v>
      </c>
      <c r="I31" s="29" t="s">
        <v>2</v>
      </c>
      <c r="J31" s="29" t="s">
        <v>328</v>
      </c>
      <c r="K31" s="29" t="s">
        <v>357</v>
      </c>
      <c r="L31" s="29" t="s">
        <v>358</v>
      </c>
      <c r="M31" s="29" t="s">
        <v>278</v>
      </c>
      <c r="N31" s="29" t="s">
        <v>37</v>
      </c>
      <c r="O31" s="29" t="s">
        <v>5</v>
      </c>
      <c r="P31" s="29" t="s">
        <v>325</v>
      </c>
      <c r="Q31" s="29" t="s">
        <v>6</v>
      </c>
      <c r="R31" s="29" t="s">
        <v>6</v>
      </c>
      <c r="S31" s="29" t="s">
        <v>6</v>
      </c>
      <c r="T31" s="29" t="s">
        <v>6</v>
      </c>
      <c r="U31" s="30">
        <v>20000</v>
      </c>
    </row>
    <row r="32" spans="1:21" x14ac:dyDescent="0.25">
      <c r="A32" s="29" t="s">
        <v>1</v>
      </c>
      <c r="B32" s="29" t="s">
        <v>317</v>
      </c>
      <c r="C32" s="29" t="s">
        <v>318</v>
      </c>
      <c r="D32" s="29" t="s">
        <v>319</v>
      </c>
      <c r="E32" s="29" t="s">
        <v>320</v>
      </c>
      <c r="F32" s="29" t="s">
        <v>321</v>
      </c>
      <c r="G32" s="29" t="s">
        <v>322</v>
      </c>
      <c r="H32" s="70">
        <v>1</v>
      </c>
      <c r="I32" s="29" t="s">
        <v>2</v>
      </c>
      <c r="J32" s="29" t="s">
        <v>328</v>
      </c>
      <c r="K32" s="29" t="s">
        <v>357</v>
      </c>
      <c r="L32" s="29" t="s">
        <v>358</v>
      </c>
      <c r="M32" s="29" t="s">
        <v>280</v>
      </c>
      <c r="N32" s="29" t="s">
        <v>38</v>
      </c>
      <c r="O32" s="29" t="s">
        <v>5</v>
      </c>
      <c r="P32" s="29" t="s">
        <v>325</v>
      </c>
      <c r="Q32" s="29" t="s">
        <v>6</v>
      </c>
      <c r="R32" s="29" t="s">
        <v>6</v>
      </c>
      <c r="S32" s="29" t="s">
        <v>6</v>
      </c>
      <c r="T32" s="29" t="s">
        <v>6</v>
      </c>
      <c r="U32" s="30">
        <v>146407</v>
      </c>
    </row>
    <row r="33" spans="1:21" x14ac:dyDescent="0.25">
      <c r="A33" s="29" t="s">
        <v>1</v>
      </c>
      <c r="B33" s="29" t="s">
        <v>317</v>
      </c>
      <c r="C33" s="29" t="s">
        <v>318</v>
      </c>
      <c r="D33" s="29" t="s">
        <v>319</v>
      </c>
      <c r="E33" s="29" t="s">
        <v>320</v>
      </c>
      <c r="F33" s="29" t="s">
        <v>321</v>
      </c>
      <c r="G33" s="29" t="s">
        <v>322</v>
      </c>
      <c r="H33" s="70">
        <v>1</v>
      </c>
      <c r="I33" s="29" t="s">
        <v>2</v>
      </c>
      <c r="J33" s="29" t="s">
        <v>328</v>
      </c>
      <c r="K33" s="29" t="s">
        <v>357</v>
      </c>
      <c r="L33" s="29" t="s">
        <v>358</v>
      </c>
      <c r="M33" s="29" t="s">
        <v>371</v>
      </c>
      <c r="N33" s="29" t="s">
        <v>372</v>
      </c>
      <c r="O33" s="29" t="s">
        <v>5</v>
      </c>
      <c r="P33" s="29" t="s">
        <v>325</v>
      </c>
      <c r="Q33" s="29" t="s">
        <v>6</v>
      </c>
      <c r="R33" s="29" t="s">
        <v>6</v>
      </c>
      <c r="S33" s="29" t="s">
        <v>6</v>
      </c>
      <c r="T33" s="29" t="s">
        <v>6</v>
      </c>
      <c r="U33" s="30">
        <v>1</v>
      </c>
    </row>
    <row r="34" spans="1:21" x14ac:dyDescent="0.25">
      <c r="A34" s="29" t="s">
        <v>1</v>
      </c>
      <c r="B34" s="29" t="s">
        <v>317</v>
      </c>
      <c r="C34" s="29" t="s">
        <v>318</v>
      </c>
      <c r="D34" s="29" t="s">
        <v>319</v>
      </c>
      <c r="E34" s="29" t="s">
        <v>320</v>
      </c>
      <c r="F34" s="29" t="s">
        <v>321</v>
      </c>
      <c r="G34" s="29" t="s">
        <v>322</v>
      </c>
      <c r="H34" s="70">
        <v>1</v>
      </c>
      <c r="I34" s="29" t="s">
        <v>2</v>
      </c>
      <c r="J34" s="29" t="s">
        <v>328</v>
      </c>
      <c r="K34" s="29" t="s">
        <v>357</v>
      </c>
      <c r="L34" s="29" t="s">
        <v>358</v>
      </c>
      <c r="M34" s="29" t="s">
        <v>281</v>
      </c>
      <c r="N34" s="29" t="s">
        <v>39</v>
      </c>
      <c r="O34" s="29" t="s">
        <v>5</v>
      </c>
      <c r="P34" s="29" t="s">
        <v>325</v>
      </c>
      <c r="Q34" s="29" t="s">
        <v>6</v>
      </c>
      <c r="R34" s="29" t="s">
        <v>6</v>
      </c>
      <c r="S34" s="29" t="s">
        <v>6</v>
      </c>
      <c r="T34" s="29" t="s">
        <v>6</v>
      </c>
      <c r="U34" s="30">
        <v>10</v>
      </c>
    </row>
    <row r="35" spans="1:21" x14ac:dyDescent="0.25">
      <c r="A35" s="29" t="s">
        <v>1</v>
      </c>
      <c r="B35" s="29" t="s">
        <v>317</v>
      </c>
      <c r="C35" s="29" t="s">
        <v>318</v>
      </c>
      <c r="D35" s="29" t="s">
        <v>319</v>
      </c>
      <c r="E35" s="29" t="s">
        <v>320</v>
      </c>
      <c r="F35" s="29" t="s">
        <v>321</v>
      </c>
      <c r="G35" s="29" t="s">
        <v>322</v>
      </c>
      <c r="H35" s="70">
        <v>1</v>
      </c>
      <c r="I35" s="29" t="s">
        <v>2</v>
      </c>
      <c r="J35" s="29" t="s">
        <v>328</v>
      </c>
      <c r="K35" s="29" t="s">
        <v>357</v>
      </c>
      <c r="L35" s="29" t="s">
        <v>358</v>
      </c>
      <c r="M35" s="29" t="s">
        <v>373</v>
      </c>
      <c r="N35" s="29" t="s">
        <v>374</v>
      </c>
      <c r="O35" s="29" t="s">
        <v>5</v>
      </c>
      <c r="P35" s="29" t="s">
        <v>325</v>
      </c>
      <c r="Q35" s="29" t="s">
        <v>6</v>
      </c>
      <c r="R35" s="29" t="s">
        <v>6</v>
      </c>
      <c r="S35" s="29" t="s">
        <v>6</v>
      </c>
      <c r="T35" s="29" t="s">
        <v>6</v>
      </c>
      <c r="U35" s="30">
        <v>1000</v>
      </c>
    </row>
    <row r="36" spans="1:21" x14ac:dyDescent="0.25">
      <c r="A36" s="29" t="s">
        <v>1</v>
      </c>
      <c r="B36" s="29" t="s">
        <v>317</v>
      </c>
      <c r="C36" s="29" t="s">
        <v>318</v>
      </c>
      <c r="D36" s="29" t="s">
        <v>319</v>
      </c>
      <c r="E36" s="29" t="s">
        <v>320</v>
      </c>
      <c r="F36" s="29" t="s">
        <v>321</v>
      </c>
      <c r="G36" s="29" t="s">
        <v>322</v>
      </c>
      <c r="H36" s="70">
        <v>1</v>
      </c>
      <c r="I36" s="29" t="s">
        <v>2</v>
      </c>
      <c r="J36" s="29" t="s">
        <v>328</v>
      </c>
      <c r="K36" s="29" t="s">
        <v>357</v>
      </c>
      <c r="L36" s="29" t="s">
        <v>358</v>
      </c>
      <c r="M36" s="29" t="s">
        <v>283</v>
      </c>
      <c r="N36" s="29" t="s">
        <v>41</v>
      </c>
      <c r="O36" s="29" t="s">
        <v>5</v>
      </c>
      <c r="P36" s="29" t="s">
        <v>325</v>
      </c>
      <c r="Q36" s="29" t="s">
        <v>6</v>
      </c>
      <c r="R36" s="29" t="s">
        <v>6</v>
      </c>
      <c r="S36" s="29" t="s">
        <v>6</v>
      </c>
      <c r="T36" s="29" t="s">
        <v>6</v>
      </c>
      <c r="U36" s="30">
        <v>5000</v>
      </c>
    </row>
    <row r="37" spans="1:21" x14ac:dyDescent="0.25">
      <c r="A37" s="29" t="s">
        <v>1</v>
      </c>
      <c r="B37" s="29" t="s">
        <v>317</v>
      </c>
      <c r="C37" s="29" t="s">
        <v>318</v>
      </c>
      <c r="D37" s="29" t="s">
        <v>319</v>
      </c>
      <c r="E37" s="29" t="s">
        <v>320</v>
      </c>
      <c r="F37" s="29" t="s">
        <v>321</v>
      </c>
      <c r="G37" s="29" t="s">
        <v>322</v>
      </c>
      <c r="H37" s="70">
        <v>1</v>
      </c>
      <c r="I37" s="29" t="s">
        <v>2</v>
      </c>
      <c r="J37" s="29" t="s">
        <v>328</v>
      </c>
      <c r="K37" s="29" t="s">
        <v>357</v>
      </c>
      <c r="L37" s="29" t="s">
        <v>358</v>
      </c>
      <c r="M37" s="29" t="s">
        <v>288</v>
      </c>
      <c r="N37" s="29" t="s">
        <v>42</v>
      </c>
      <c r="O37" s="29" t="s">
        <v>5</v>
      </c>
      <c r="P37" s="29" t="s">
        <v>325</v>
      </c>
      <c r="Q37" s="29" t="s">
        <v>6</v>
      </c>
      <c r="R37" s="29" t="s">
        <v>6</v>
      </c>
      <c r="S37" s="29" t="s">
        <v>6</v>
      </c>
      <c r="T37" s="29" t="s">
        <v>6</v>
      </c>
      <c r="U37" s="30">
        <v>120250</v>
      </c>
    </row>
    <row r="38" spans="1:21" x14ac:dyDescent="0.25">
      <c r="A38" s="29" t="s">
        <v>1</v>
      </c>
      <c r="B38" s="29" t="s">
        <v>317</v>
      </c>
      <c r="C38" s="29" t="s">
        <v>318</v>
      </c>
      <c r="D38" s="29" t="s">
        <v>319</v>
      </c>
      <c r="E38" s="29" t="s">
        <v>320</v>
      </c>
      <c r="F38" s="29" t="s">
        <v>321</v>
      </c>
      <c r="G38" s="29" t="s">
        <v>322</v>
      </c>
      <c r="H38" s="70">
        <v>1</v>
      </c>
      <c r="I38" s="29" t="s">
        <v>2</v>
      </c>
      <c r="J38" s="29" t="s">
        <v>328</v>
      </c>
      <c r="K38" s="29" t="s">
        <v>357</v>
      </c>
      <c r="L38" s="29" t="s">
        <v>358</v>
      </c>
      <c r="M38" s="29" t="s">
        <v>375</v>
      </c>
      <c r="N38" s="29" t="s">
        <v>376</v>
      </c>
      <c r="O38" s="29" t="s">
        <v>5</v>
      </c>
      <c r="P38" s="29" t="s">
        <v>325</v>
      </c>
      <c r="Q38" s="29" t="s">
        <v>6</v>
      </c>
      <c r="R38" s="29" t="s">
        <v>6</v>
      </c>
      <c r="S38" s="29" t="s">
        <v>6</v>
      </c>
      <c r="T38" s="29" t="s">
        <v>6</v>
      </c>
      <c r="U38" s="30">
        <v>20000</v>
      </c>
    </row>
    <row r="39" spans="1:21" x14ac:dyDescent="0.25">
      <c r="A39" s="29" t="s">
        <v>1</v>
      </c>
      <c r="B39" s="29" t="s">
        <v>317</v>
      </c>
      <c r="C39" s="29" t="s">
        <v>318</v>
      </c>
      <c r="D39" s="29" t="s">
        <v>319</v>
      </c>
      <c r="E39" s="29" t="s">
        <v>320</v>
      </c>
      <c r="F39" s="29" t="s">
        <v>321</v>
      </c>
      <c r="G39" s="29" t="s">
        <v>322</v>
      </c>
      <c r="H39" s="70">
        <v>1</v>
      </c>
      <c r="I39" s="29" t="s">
        <v>2</v>
      </c>
      <c r="J39" s="29" t="s">
        <v>328</v>
      </c>
      <c r="K39" s="29" t="s">
        <v>357</v>
      </c>
      <c r="L39" s="29" t="s">
        <v>358</v>
      </c>
      <c r="M39" s="29" t="s">
        <v>289</v>
      </c>
      <c r="N39" s="29" t="s">
        <v>43</v>
      </c>
      <c r="O39" s="29" t="s">
        <v>5</v>
      </c>
      <c r="P39" s="29" t="s">
        <v>325</v>
      </c>
      <c r="Q39" s="29" t="s">
        <v>6</v>
      </c>
      <c r="R39" s="29" t="s">
        <v>6</v>
      </c>
      <c r="S39" s="29" t="s">
        <v>6</v>
      </c>
      <c r="T39" s="29" t="s">
        <v>6</v>
      </c>
      <c r="U39" s="30">
        <v>3000</v>
      </c>
    </row>
    <row r="40" spans="1:21" x14ac:dyDescent="0.25">
      <c r="A40" s="29" t="s">
        <v>1</v>
      </c>
      <c r="B40" s="29" t="s">
        <v>317</v>
      </c>
      <c r="C40" s="29" t="s">
        <v>318</v>
      </c>
      <c r="D40" s="29" t="s">
        <v>319</v>
      </c>
      <c r="E40" s="29" t="s">
        <v>320</v>
      </c>
      <c r="F40" s="29" t="s">
        <v>321</v>
      </c>
      <c r="G40" s="29" t="s">
        <v>322</v>
      </c>
      <c r="H40" s="70">
        <v>1</v>
      </c>
      <c r="I40" s="29" t="s">
        <v>2</v>
      </c>
      <c r="J40" s="29" t="s">
        <v>328</v>
      </c>
      <c r="K40" s="29" t="s">
        <v>357</v>
      </c>
      <c r="L40" s="29" t="s">
        <v>358</v>
      </c>
      <c r="M40" s="29" t="s">
        <v>290</v>
      </c>
      <c r="N40" s="29" t="s">
        <v>44</v>
      </c>
      <c r="O40" s="29" t="s">
        <v>5</v>
      </c>
      <c r="P40" s="29" t="s">
        <v>325</v>
      </c>
      <c r="Q40" s="29" t="s">
        <v>6</v>
      </c>
      <c r="R40" s="29" t="s">
        <v>6</v>
      </c>
      <c r="S40" s="29" t="s">
        <v>6</v>
      </c>
      <c r="T40" s="29" t="s">
        <v>6</v>
      </c>
      <c r="U40" s="30">
        <v>26334</v>
      </c>
    </row>
    <row r="41" spans="1:21" x14ac:dyDescent="0.25">
      <c r="A41" s="29" t="s">
        <v>1</v>
      </c>
      <c r="B41" s="29" t="s">
        <v>317</v>
      </c>
      <c r="C41" s="29" t="s">
        <v>318</v>
      </c>
      <c r="D41" s="29" t="s">
        <v>319</v>
      </c>
      <c r="E41" s="29" t="s">
        <v>320</v>
      </c>
      <c r="F41" s="29" t="s">
        <v>321</v>
      </c>
      <c r="G41" s="29" t="s">
        <v>322</v>
      </c>
      <c r="H41" s="70">
        <v>1</v>
      </c>
      <c r="I41" s="29" t="s">
        <v>2</v>
      </c>
      <c r="J41" s="29" t="s">
        <v>328</v>
      </c>
      <c r="K41" s="29" t="s">
        <v>357</v>
      </c>
      <c r="L41" s="29" t="s">
        <v>358</v>
      </c>
      <c r="M41" s="29" t="s">
        <v>292</v>
      </c>
      <c r="N41" s="29" t="s">
        <v>46</v>
      </c>
      <c r="O41" s="29" t="s">
        <v>5</v>
      </c>
      <c r="P41" s="29" t="s">
        <v>325</v>
      </c>
      <c r="Q41" s="29" t="s">
        <v>6</v>
      </c>
      <c r="R41" s="29" t="s">
        <v>6</v>
      </c>
      <c r="S41" s="29" t="s">
        <v>6</v>
      </c>
      <c r="T41" s="29" t="s">
        <v>6</v>
      </c>
      <c r="U41" s="30">
        <v>248850</v>
      </c>
    </row>
    <row r="42" spans="1:21" x14ac:dyDescent="0.25">
      <c r="A42" s="29" t="s">
        <v>1</v>
      </c>
      <c r="B42" s="29" t="s">
        <v>317</v>
      </c>
      <c r="C42" s="29" t="s">
        <v>318</v>
      </c>
      <c r="D42" s="29" t="s">
        <v>319</v>
      </c>
      <c r="E42" s="29" t="s">
        <v>320</v>
      </c>
      <c r="F42" s="29" t="s">
        <v>321</v>
      </c>
      <c r="G42" s="29" t="s">
        <v>322</v>
      </c>
      <c r="H42" s="70">
        <v>1</v>
      </c>
      <c r="I42" s="29" t="s">
        <v>2</v>
      </c>
      <c r="J42" s="29" t="s">
        <v>328</v>
      </c>
      <c r="K42" s="29" t="s">
        <v>357</v>
      </c>
      <c r="L42" s="29" t="s">
        <v>358</v>
      </c>
      <c r="M42" s="29" t="s">
        <v>294</v>
      </c>
      <c r="N42" s="29" t="s">
        <v>48</v>
      </c>
      <c r="O42" s="29" t="s">
        <v>5</v>
      </c>
      <c r="P42" s="29" t="s">
        <v>325</v>
      </c>
      <c r="Q42" s="29" t="s">
        <v>6</v>
      </c>
      <c r="R42" s="29" t="s">
        <v>6</v>
      </c>
      <c r="S42" s="29" t="s">
        <v>6</v>
      </c>
      <c r="T42" s="29" t="s">
        <v>6</v>
      </c>
      <c r="U42" s="30">
        <v>128000</v>
      </c>
    </row>
    <row r="43" spans="1:21" x14ac:dyDescent="0.25">
      <c r="A43" s="29" t="s">
        <v>1</v>
      </c>
      <c r="B43" s="29" t="s">
        <v>317</v>
      </c>
      <c r="C43" s="29" t="s">
        <v>318</v>
      </c>
      <c r="D43" s="29" t="s">
        <v>319</v>
      </c>
      <c r="E43" s="29" t="s">
        <v>320</v>
      </c>
      <c r="F43" s="29" t="s">
        <v>321</v>
      </c>
      <c r="G43" s="29" t="s">
        <v>322</v>
      </c>
      <c r="H43" s="70">
        <v>1</v>
      </c>
      <c r="I43" s="29" t="s">
        <v>2</v>
      </c>
      <c r="J43" s="29" t="s">
        <v>328</v>
      </c>
      <c r="K43" s="29" t="s">
        <v>357</v>
      </c>
      <c r="L43" s="29" t="s">
        <v>358</v>
      </c>
      <c r="M43" s="29" t="s">
        <v>49</v>
      </c>
      <c r="N43" s="29" t="s">
        <v>50</v>
      </c>
      <c r="O43" s="29" t="s">
        <v>5</v>
      </c>
      <c r="P43" s="29" t="s">
        <v>325</v>
      </c>
      <c r="Q43" s="29" t="s">
        <v>377</v>
      </c>
      <c r="R43" s="29" t="s">
        <v>378</v>
      </c>
      <c r="S43" s="29" t="s">
        <v>6</v>
      </c>
      <c r="T43" s="29" t="s">
        <v>6</v>
      </c>
      <c r="U43" s="30">
        <v>110</v>
      </c>
    </row>
    <row r="44" spans="1:21" x14ac:dyDescent="0.25">
      <c r="A44" s="29" t="s">
        <v>1</v>
      </c>
      <c r="B44" s="29" t="s">
        <v>317</v>
      </c>
      <c r="C44" s="29" t="s">
        <v>318</v>
      </c>
      <c r="D44" s="29" t="s">
        <v>319</v>
      </c>
      <c r="E44" s="29" t="s">
        <v>320</v>
      </c>
      <c r="F44" s="29" t="s">
        <v>321</v>
      </c>
      <c r="G44" s="29" t="s">
        <v>322</v>
      </c>
      <c r="H44" s="70">
        <v>1</v>
      </c>
      <c r="I44" s="29" t="s">
        <v>219</v>
      </c>
      <c r="J44" s="29" t="s">
        <v>352</v>
      </c>
      <c r="K44" s="29" t="s">
        <v>357</v>
      </c>
      <c r="L44" s="29" t="s">
        <v>358</v>
      </c>
      <c r="M44" s="29" t="s">
        <v>296</v>
      </c>
      <c r="N44" s="29" t="s">
        <v>353</v>
      </c>
      <c r="O44" s="29" t="s">
        <v>5</v>
      </c>
      <c r="P44" s="29" t="s">
        <v>325</v>
      </c>
      <c r="Q44" s="29" t="s">
        <v>379</v>
      </c>
      <c r="R44" s="29" t="s">
        <v>380</v>
      </c>
      <c r="S44" s="29" t="s">
        <v>6</v>
      </c>
      <c r="T44" s="29" t="s">
        <v>6</v>
      </c>
      <c r="U44" s="30">
        <v>23000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V48"/>
  <sheetViews>
    <sheetView topLeftCell="F1" workbookViewId="0">
      <selection activeCell="U45" sqref="U45"/>
    </sheetView>
  </sheetViews>
  <sheetFormatPr defaultRowHeight="15" x14ac:dyDescent="0.25"/>
  <cols>
    <col min="1" max="3" width="9.140625" style="29"/>
    <col min="4" max="4" width="41.140625" bestFit="1" customWidth="1"/>
    <col min="5" max="5" width="10.85546875" style="29" bestFit="1" customWidth="1"/>
    <col min="6" max="8" width="9.140625" style="29"/>
    <col min="9" max="9" width="13.28515625" style="31" bestFit="1" customWidth="1"/>
    <col min="10" max="13" width="9.140625" style="29"/>
    <col min="14" max="14" width="41.140625" style="29" bestFit="1" customWidth="1"/>
    <col min="15" max="17" width="9.140625" style="29"/>
    <col min="18" max="18" width="41.140625" style="29" bestFit="1" customWidth="1"/>
    <col min="19" max="19" width="13.28515625" style="31" bestFit="1" customWidth="1"/>
    <col min="21" max="21" width="13.28515625" style="31" bestFit="1" customWidth="1"/>
  </cols>
  <sheetData>
    <row r="1" spans="1:22" s="55" customFormat="1" ht="18.75" x14ac:dyDescent="0.3">
      <c r="A1" s="59" t="s">
        <v>220</v>
      </c>
      <c r="B1" s="59" t="s">
        <v>221</v>
      </c>
      <c r="C1" s="59" t="s">
        <v>222</v>
      </c>
      <c r="E1" s="59" t="s">
        <v>223</v>
      </c>
      <c r="F1" s="59" t="s">
        <v>0</v>
      </c>
      <c r="G1" s="59" t="s">
        <v>224</v>
      </c>
      <c r="H1" s="59" t="s">
        <v>225</v>
      </c>
      <c r="I1" s="56" t="s">
        <v>226</v>
      </c>
      <c r="J1" s="59"/>
      <c r="K1" s="59"/>
      <c r="L1" s="59"/>
      <c r="M1" s="59"/>
      <c r="N1" s="59"/>
      <c r="O1" s="29" t="s">
        <v>306</v>
      </c>
      <c r="P1" s="29" t="s">
        <v>308</v>
      </c>
      <c r="Q1" s="29" t="s">
        <v>310</v>
      </c>
      <c r="R1" s="29" t="s">
        <v>311</v>
      </c>
      <c r="S1" s="29" t="s">
        <v>312</v>
      </c>
      <c r="T1" s="29" t="s">
        <v>0</v>
      </c>
      <c r="U1" s="31" t="s">
        <v>231</v>
      </c>
    </row>
    <row r="2" spans="1:22" x14ac:dyDescent="0.25">
      <c r="A2" s="29">
        <v>1002</v>
      </c>
      <c r="B2" s="29">
        <v>203010</v>
      </c>
      <c r="C2" s="29">
        <v>540704</v>
      </c>
      <c r="D2" t="str">
        <f>VLOOKUP(C2,[3]FTVACCT.!$B:$C,2,FALSE)</f>
        <v>BOOKING FEES-GC29550/GC30025</v>
      </c>
      <c r="E2" s="29">
        <v>200</v>
      </c>
      <c r="I2" s="31">
        <v>49000</v>
      </c>
      <c r="O2" s="29" t="s">
        <v>2</v>
      </c>
      <c r="P2" s="29" t="s">
        <v>357</v>
      </c>
      <c r="Q2" s="29" t="s">
        <v>359</v>
      </c>
      <c r="R2" s="29" t="s">
        <v>360</v>
      </c>
      <c r="S2" s="29" t="s">
        <v>5</v>
      </c>
      <c r="T2" s="29" t="s">
        <v>6</v>
      </c>
      <c r="U2" s="31">
        <v>48800</v>
      </c>
    </row>
    <row r="3" spans="1:22" x14ac:dyDescent="0.25">
      <c r="A3" s="51">
        <v>1002</v>
      </c>
      <c r="B3" s="51">
        <v>203010</v>
      </c>
      <c r="C3" s="51">
        <v>540730</v>
      </c>
      <c r="D3" s="58" t="str">
        <f>VLOOKUP(C3,[3]FTVACCT.!$B:$C,2,FALSE)</f>
        <v>POST TRAINING</v>
      </c>
      <c r="E3" s="51">
        <v>200</v>
      </c>
      <c r="F3" s="51"/>
      <c r="G3" s="51"/>
      <c r="H3" s="51"/>
      <c r="I3" s="52">
        <v>19500</v>
      </c>
      <c r="J3" s="51"/>
      <c r="O3" s="71" t="s">
        <v>2</v>
      </c>
      <c r="P3" s="71" t="s">
        <v>357</v>
      </c>
      <c r="Q3" s="71" t="s">
        <v>241</v>
      </c>
      <c r="R3" s="71" t="s">
        <v>331</v>
      </c>
      <c r="S3" s="71" t="s">
        <v>5</v>
      </c>
      <c r="T3" s="71" t="s">
        <v>6</v>
      </c>
      <c r="U3" s="73">
        <v>20000</v>
      </c>
      <c r="V3" s="72"/>
    </row>
    <row r="4" spans="1:22" x14ac:dyDescent="0.25">
      <c r="A4" s="29">
        <v>1002</v>
      </c>
      <c r="B4" s="29">
        <v>203010</v>
      </c>
      <c r="C4" s="29">
        <v>540800</v>
      </c>
      <c r="D4" t="str">
        <f>VLOOKUP(C4,[3]FTVACCT.!$B:$C,2,FALSE)</f>
        <v>STATE OTHER</v>
      </c>
      <c r="E4" s="29">
        <v>200</v>
      </c>
      <c r="I4" s="31">
        <v>104319</v>
      </c>
      <c r="O4" s="29" t="s">
        <v>2</v>
      </c>
      <c r="P4" s="29" t="s">
        <v>357</v>
      </c>
      <c r="Q4" s="29" t="s">
        <v>245</v>
      </c>
      <c r="R4" s="29" t="s">
        <v>14</v>
      </c>
      <c r="S4" s="29" t="s">
        <v>5</v>
      </c>
      <c r="T4" s="29" t="s">
        <v>6</v>
      </c>
      <c r="U4" s="31">
        <v>4800</v>
      </c>
    </row>
    <row r="5" spans="1:22" x14ac:dyDescent="0.25">
      <c r="A5" s="29">
        <v>1002</v>
      </c>
      <c r="B5" s="29">
        <v>203010</v>
      </c>
      <c r="C5" s="29">
        <v>542700</v>
      </c>
      <c r="D5" t="str">
        <f>VLOOKUP(C5,[3]FTVACCT.!$B:$C,2,FALSE)</f>
        <v>FEDERAL OTHER</v>
      </c>
      <c r="E5" s="29">
        <v>200</v>
      </c>
      <c r="I5" s="31">
        <v>6800</v>
      </c>
      <c r="O5" s="29" t="s">
        <v>2</v>
      </c>
      <c r="P5" s="29" t="s">
        <v>357</v>
      </c>
      <c r="Q5" s="29" t="s">
        <v>248</v>
      </c>
      <c r="R5" s="29" t="s">
        <v>17</v>
      </c>
      <c r="S5" s="29" t="s">
        <v>5</v>
      </c>
      <c r="T5" s="29" t="s">
        <v>6</v>
      </c>
      <c r="U5" s="31">
        <v>7500</v>
      </c>
    </row>
    <row r="6" spans="1:22" x14ac:dyDescent="0.25">
      <c r="A6" s="29">
        <v>1002</v>
      </c>
      <c r="B6" s="29">
        <v>203010</v>
      </c>
      <c r="C6" s="29">
        <v>552600</v>
      </c>
      <c r="D6" t="str">
        <f>VLOOKUP(C6,[3]FTVACCT.!$B:$C,2,FALSE)</f>
        <v>OTHER SERVICES</v>
      </c>
      <c r="E6" s="29">
        <v>200</v>
      </c>
      <c r="I6" s="31">
        <v>7500</v>
      </c>
      <c r="O6" s="29" t="s">
        <v>2</v>
      </c>
      <c r="P6" s="29" t="s">
        <v>357</v>
      </c>
      <c r="Q6" s="29" t="s">
        <v>250</v>
      </c>
      <c r="R6" s="29" t="s">
        <v>18</v>
      </c>
      <c r="S6" s="29" t="s">
        <v>5</v>
      </c>
      <c r="T6" s="29" t="s">
        <v>361</v>
      </c>
      <c r="U6" s="31">
        <v>4121</v>
      </c>
    </row>
    <row r="7" spans="1:22" x14ac:dyDescent="0.25">
      <c r="A7" s="29">
        <v>1002</v>
      </c>
      <c r="B7" s="29">
        <v>203010</v>
      </c>
      <c r="C7" s="29">
        <v>560200</v>
      </c>
      <c r="D7" t="str">
        <f>VLOOKUP(C7,[3]FTVACCT.!$B:$C,2,FALSE)</f>
        <v>MISCELLANEOUS OTHER REVENUE</v>
      </c>
      <c r="E7" s="29">
        <v>200</v>
      </c>
      <c r="I7" s="31">
        <v>3172</v>
      </c>
      <c r="O7" s="29" t="s">
        <v>2</v>
      </c>
      <c r="P7" s="29" t="s">
        <v>357</v>
      </c>
      <c r="Q7" s="29" t="s">
        <v>258</v>
      </c>
      <c r="R7" s="29" t="s">
        <v>22</v>
      </c>
      <c r="S7" s="29" t="s">
        <v>5</v>
      </c>
      <c r="T7" s="29" t="s">
        <v>6</v>
      </c>
      <c r="U7" s="31">
        <v>2350404.1</v>
      </c>
    </row>
    <row r="8" spans="1:22" x14ac:dyDescent="0.25">
      <c r="A8" s="29">
        <v>1002</v>
      </c>
      <c r="B8" s="29">
        <v>203010</v>
      </c>
      <c r="C8" s="29">
        <v>595000</v>
      </c>
      <c r="D8" t="str">
        <f>VLOOKUP(C8,[3]FTVACCT.!$B:$C,2,FALSE)</f>
        <v>OPERATING TRANSFERS IN</v>
      </c>
      <c r="E8" s="29">
        <v>200</v>
      </c>
      <c r="F8" s="29">
        <v>8075</v>
      </c>
      <c r="I8" s="31">
        <v>3551</v>
      </c>
      <c r="O8" s="29" t="s">
        <v>2</v>
      </c>
      <c r="P8" s="29" t="s">
        <v>357</v>
      </c>
      <c r="Q8" s="29" t="s">
        <v>259</v>
      </c>
      <c r="R8" s="29" t="s">
        <v>23</v>
      </c>
      <c r="S8" s="29" t="s">
        <v>5</v>
      </c>
      <c r="T8" s="29" t="s">
        <v>6</v>
      </c>
      <c r="U8" s="31">
        <v>53000</v>
      </c>
    </row>
    <row r="9" spans="1:22" x14ac:dyDescent="0.25">
      <c r="A9" s="29">
        <v>1002</v>
      </c>
      <c r="B9" s="29">
        <v>203010</v>
      </c>
      <c r="C9" s="29">
        <v>595000</v>
      </c>
      <c r="D9" t="str">
        <f>VLOOKUP(C9,[3]FTVACCT.!$B:$C,2,FALSE)</f>
        <v>OPERATING TRANSFERS IN</v>
      </c>
      <c r="E9" s="29">
        <v>200</v>
      </c>
      <c r="F9" s="29">
        <v>8352</v>
      </c>
      <c r="I9" s="31">
        <v>12415</v>
      </c>
      <c r="O9" s="29" t="s">
        <v>2</v>
      </c>
      <c r="P9" s="29" t="s">
        <v>357</v>
      </c>
      <c r="Q9" s="29" t="s">
        <v>260</v>
      </c>
      <c r="R9" s="29" t="s">
        <v>24</v>
      </c>
      <c r="S9" s="29" t="s">
        <v>5</v>
      </c>
      <c r="T9" s="29" t="s">
        <v>6</v>
      </c>
      <c r="U9" s="31">
        <v>200000</v>
      </c>
    </row>
    <row r="10" spans="1:22" x14ac:dyDescent="0.25">
      <c r="A10" s="29">
        <v>1002</v>
      </c>
      <c r="B10" s="29">
        <v>203010</v>
      </c>
      <c r="C10" s="29">
        <v>611100</v>
      </c>
      <c r="D10" t="str">
        <f>VLOOKUP(C10,[3]FTVACCT.!$B:$C,2,FALSE)</f>
        <v>REGULAR WAGES</v>
      </c>
      <c r="E10" s="29">
        <v>200</v>
      </c>
      <c r="I10" s="31">
        <v>1744079</v>
      </c>
      <c r="O10" s="29" t="s">
        <v>2</v>
      </c>
      <c r="P10" s="29" t="s">
        <v>357</v>
      </c>
      <c r="Q10" s="29" t="s">
        <v>363</v>
      </c>
      <c r="R10" s="29" t="s">
        <v>364</v>
      </c>
      <c r="S10" s="29" t="s">
        <v>5</v>
      </c>
      <c r="T10" s="29" t="s">
        <v>6</v>
      </c>
      <c r="U10" s="57">
        <v>6500</v>
      </c>
    </row>
    <row r="11" spans="1:22" x14ac:dyDescent="0.25">
      <c r="A11" s="29">
        <v>1002</v>
      </c>
      <c r="B11" s="29">
        <v>203010</v>
      </c>
      <c r="C11" s="29">
        <v>611200</v>
      </c>
      <c r="D11" t="str">
        <f>VLOOKUP(C11,[3]FTVACCT.!$B:$C,2,FALSE)</f>
        <v>EXTRA HELP</v>
      </c>
      <c r="E11" s="29">
        <v>200</v>
      </c>
      <c r="I11" s="31">
        <v>52308</v>
      </c>
      <c r="O11" s="29" t="s">
        <v>2</v>
      </c>
      <c r="P11" s="29" t="s">
        <v>357</v>
      </c>
      <c r="Q11" s="29" t="s">
        <v>261</v>
      </c>
      <c r="R11" s="29" t="s">
        <v>25</v>
      </c>
      <c r="S11" s="29" t="s">
        <v>5</v>
      </c>
      <c r="T11" s="29" t="s">
        <v>6</v>
      </c>
      <c r="U11" s="31">
        <v>55377.7</v>
      </c>
    </row>
    <row r="12" spans="1:22" x14ac:dyDescent="0.25">
      <c r="A12" s="29">
        <v>1002</v>
      </c>
      <c r="B12" s="29">
        <v>203010</v>
      </c>
      <c r="C12" s="29">
        <v>612000</v>
      </c>
      <c r="D12" t="str">
        <f>VLOOKUP(C12,[3]FTVACCT.!$B:$C,2,FALSE)</f>
        <v>OVERTIME</v>
      </c>
      <c r="E12" s="29">
        <v>200</v>
      </c>
      <c r="I12" s="31">
        <v>312000</v>
      </c>
      <c r="O12" s="29" t="s">
        <v>2</v>
      </c>
      <c r="P12" s="29" t="s">
        <v>357</v>
      </c>
      <c r="Q12" s="29" t="s">
        <v>262</v>
      </c>
      <c r="R12" s="29" t="s">
        <v>341</v>
      </c>
      <c r="S12" s="29" t="s">
        <v>5</v>
      </c>
      <c r="T12" s="29" t="s">
        <v>6</v>
      </c>
      <c r="U12" s="31">
        <v>1071280.6000000001</v>
      </c>
    </row>
    <row r="13" spans="1:22" x14ac:dyDescent="0.25">
      <c r="A13" s="29">
        <v>1002</v>
      </c>
      <c r="B13" s="29">
        <v>203010</v>
      </c>
      <c r="C13" s="29">
        <v>612100</v>
      </c>
      <c r="D13" t="str">
        <f>VLOOKUP(C13,[3]FTVACCT.!$B:$C,2,FALSE)</f>
        <v>STANDBY</v>
      </c>
      <c r="E13" s="29">
        <v>200</v>
      </c>
      <c r="I13" s="57">
        <v>4000</v>
      </c>
      <c r="O13" s="29" t="s">
        <v>2</v>
      </c>
      <c r="P13" s="29" t="s">
        <v>357</v>
      </c>
      <c r="Q13" s="29" t="s">
        <v>263</v>
      </c>
      <c r="R13" s="29" t="s">
        <v>26</v>
      </c>
      <c r="S13" s="29" t="s">
        <v>5</v>
      </c>
      <c r="T13" s="29" t="s">
        <v>6</v>
      </c>
      <c r="U13" s="31">
        <v>17908.400000000001</v>
      </c>
    </row>
    <row r="14" spans="1:22" x14ac:dyDescent="0.25">
      <c r="A14" s="29">
        <v>1002</v>
      </c>
      <c r="B14" s="29">
        <v>203010</v>
      </c>
      <c r="C14" s="29">
        <v>621100</v>
      </c>
      <c r="D14" t="str">
        <f>VLOOKUP(C14,[3]FTVACCT.!$B:$C,2,FALSE)</f>
        <v>O.A.S.D.I.</v>
      </c>
      <c r="E14" s="29">
        <v>200</v>
      </c>
      <c r="I14" s="31">
        <v>47148</v>
      </c>
      <c r="O14" s="29" t="s">
        <v>2</v>
      </c>
      <c r="P14" s="29" t="s">
        <v>357</v>
      </c>
      <c r="Q14" s="29" t="s">
        <v>264</v>
      </c>
      <c r="R14" s="29" t="s">
        <v>27</v>
      </c>
      <c r="S14" s="29" t="s">
        <v>5</v>
      </c>
      <c r="T14" s="29" t="s">
        <v>6</v>
      </c>
      <c r="U14" s="31">
        <v>17908.400000000001</v>
      </c>
    </row>
    <row r="15" spans="1:22" x14ac:dyDescent="0.25">
      <c r="A15" s="29">
        <v>1002</v>
      </c>
      <c r="B15" s="29">
        <v>203010</v>
      </c>
      <c r="C15" s="29">
        <v>621200</v>
      </c>
      <c r="D15" t="str">
        <f>VLOOKUP(C15,[3]FTVACCT.!$B:$C,2,FALSE)</f>
        <v>PERS</v>
      </c>
      <c r="E15" s="29">
        <v>200</v>
      </c>
      <c r="I15" s="31">
        <v>828899</v>
      </c>
      <c r="O15" s="29" t="s">
        <v>2</v>
      </c>
      <c r="P15" s="29" t="s">
        <v>357</v>
      </c>
      <c r="Q15" s="29" t="s">
        <v>265</v>
      </c>
      <c r="R15" s="29" t="s">
        <v>342</v>
      </c>
      <c r="S15" s="29" t="s">
        <v>5</v>
      </c>
      <c r="T15" s="29" t="s">
        <v>6</v>
      </c>
      <c r="U15" s="31">
        <v>503430.8</v>
      </c>
    </row>
    <row r="16" spans="1:22" x14ac:dyDescent="0.25">
      <c r="A16" s="29">
        <v>1002</v>
      </c>
      <c r="B16" s="29">
        <v>203010</v>
      </c>
      <c r="C16" s="29">
        <v>621300</v>
      </c>
      <c r="D16" t="str">
        <f>VLOOKUP(C16,[3]FTVACCT.!$B:$C,2,FALSE)</f>
        <v>PENSION LIABILITY-115 TRUST</v>
      </c>
      <c r="E16" s="29">
        <v>200</v>
      </c>
      <c r="I16" s="31">
        <v>12887</v>
      </c>
      <c r="O16" s="29" t="s">
        <v>2</v>
      </c>
      <c r="P16" s="29" t="s">
        <v>357</v>
      </c>
      <c r="Q16" s="29" t="s">
        <v>266</v>
      </c>
      <c r="R16" s="29" t="s">
        <v>159</v>
      </c>
      <c r="S16" s="29" t="s">
        <v>5</v>
      </c>
      <c r="T16" s="29" t="s">
        <v>6</v>
      </c>
      <c r="U16" s="31">
        <v>159819</v>
      </c>
    </row>
    <row r="17" spans="1:21" x14ac:dyDescent="0.25">
      <c r="A17" s="29">
        <v>1002</v>
      </c>
      <c r="B17" s="29">
        <v>203010</v>
      </c>
      <c r="C17" s="29">
        <v>621400</v>
      </c>
      <c r="D17" t="str">
        <f>VLOOKUP(C17,[3]FTVACCT.!$B:$C,2,FALSE)</f>
        <v>OPEB LIABILITY-115 TRUST</v>
      </c>
      <c r="E17" s="29">
        <v>200</v>
      </c>
      <c r="I17" s="31">
        <v>12887</v>
      </c>
      <c r="O17" s="29" t="s">
        <v>2</v>
      </c>
      <c r="P17" s="29" t="s">
        <v>357</v>
      </c>
      <c r="Q17" s="29" t="s">
        <v>267</v>
      </c>
      <c r="R17" s="29" t="s">
        <v>343</v>
      </c>
      <c r="S17" s="29" t="s">
        <v>5</v>
      </c>
      <c r="T17" s="29" t="s">
        <v>6</v>
      </c>
      <c r="U17" s="31">
        <v>4468</v>
      </c>
    </row>
    <row r="18" spans="1:21" x14ac:dyDescent="0.25">
      <c r="A18" s="29">
        <v>1002</v>
      </c>
      <c r="B18" s="29">
        <v>203010</v>
      </c>
      <c r="C18" s="29">
        <v>622100</v>
      </c>
      <c r="D18" t="str">
        <f>VLOOKUP(C18,[3]FTVACCT.!$B:$C,2,FALSE)</f>
        <v>HEALTH</v>
      </c>
      <c r="E18" s="29">
        <v>200</v>
      </c>
      <c r="I18" s="31">
        <v>405716</v>
      </c>
      <c r="O18" s="29" t="s">
        <v>2</v>
      </c>
      <c r="P18" s="29" t="s">
        <v>357</v>
      </c>
      <c r="Q18" s="29" t="s">
        <v>268</v>
      </c>
      <c r="R18" s="29" t="s">
        <v>28</v>
      </c>
      <c r="S18" s="29" t="s">
        <v>5</v>
      </c>
      <c r="T18" s="29" t="s">
        <v>6</v>
      </c>
      <c r="U18" s="31">
        <v>47581</v>
      </c>
    </row>
    <row r="19" spans="1:21" x14ac:dyDescent="0.25">
      <c r="A19" s="29">
        <v>1002</v>
      </c>
      <c r="B19" s="29">
        <v>203010</v>
      </c>
      <c r="C19" s="29">
        <v>622150</v>
      </c>
      <c r="D19" t="str">
        <f>VLOOKUP(C19,[3]FTVACCT.!$B:$C,2,FALSE)</f>
        <v>RETIREE INSURANCE</v>
      </c>
      <c r="E19" s="29">
        <v>200</v>
      </c>
      <c r="I19" s="31">
        <v>146923</v>
      </c>
      <c r="O19" s="29" t="s">
        <v>2</v>
      </c>
      <c r="P19" s="29" t="s">
        <v>357</v>
      </c>
      <c r="Q19" s="29" t="s">
        <v>269</v>
      </c>
      <c r="R19" s="29" t="s">
        <v>29</v>
      </c>
      <c r="S19" s="29" t="s">
        <v>5</v>
      </c>
      <c r="T19" s="29" t="s">
        <v>6</v>
      </c>
      <c r="U19" s="31">
        <v>20000</v>
      </c>
    </row>
    <row r="20" spans="1:21" x14ac:dyDescent="0.25">
      <c r="A20" s="29">
        <v>1002</v>
      </c>
      <c r="B20" s="29">
        <v>203010</v>
      </c>
      <c r="C20" s="29">
        <v>622200</v>
      </c>
      <c r="D20" t="str">
        <f>VLOOKUP(C20,[3]FTVACCT.!$B:$C,2,FALSE)</f>
        <v>LTD</v>
      </c>
      <c r="E20" s="29">
        <v>200</v>
      </c>
      <c r="I20" s="31">
        <v>2335</v>
      </c>
      <c r="O20" s="29" t="s">
        <v>2</v>
      </c>
      <c r="P20" s="29" t="s">
        <v>357</v>
      </c>
      <c r="Q20" s="29" t="s">
        <v>270</v>
      </c>
      <c r="R20" s="29" t="s">
        <v>30</v>
      </c>
      <c r="S20" s="29" t="s">
        <v>5</v>
      </c>
      <c r="T20" s="29" t="s">
        <v>6</v>
      </c>
      <c r="U20" s="31">
        <v>16414</v>
      </c>
    </row>
    <row r="21" spans="1:21" x14ac:dyDescent="0.25">
      <c r="A21" s="29">
        <v>1002</v>
      </c>
      <c r="B21" s="29">
        <v>203010</v>
      </c>
      <c r="C21" s="29">
        <v>623100</v>
      </c>
      <c r="D21" t="str">
        <f>VLOOKUP(C21,[3]FTVACCT.!$B:$C,2,FALSE)</f>
        <v>WORKERS' COMPENSATION</v>
      </c>
      <c r="E21" s="29">
        <v>200</v>
      </c>
      <c r="I21" s="31">
        <v>33573</v>
      </c>
      <c r="O21" s="29" t="s">
        <v>2</v>
      </c>
      <c r="P21" s="29" t="s">
        <v>357</v>
      </c>
      <c r="Q21" s="29" t="s">
        <v>365</v>
      </c>
      <c r="R21" s="29" t="s">
        <v>366</v>
      </c>
      <c r="S21" s="29" t="s">
        <v>5</v>
      </c>
      <c r="T21" s="29" t="s">
        <v>6</v>
      </c>
      <c r="U21" s="31">
        <v>256500</v>
      </c>
    </row>
    <row r="22" spans="1:21" x14ac:dyDescent="0.25">
      <c r="A22" s="29">
        <v>1002</v>
      </c>
      <c r="B22" s="29">
        <v>203010</v>
      </c>
      <c r="C22" s="29">
        <v>711000</v>
      </c>
      <c r="D22" t="str">
        <f>VLOOKUP(C22,[3]FTVACCT.!$B:$C,2,FALSE)</f>
        <v>CLOTHING &amp; PERSONAL</v>
      </c>
      <c r="E22" s="29">
        <v>200</v>
      </c>
      <c r="I22" s="31">
        <v>30000</v>
      </c>
      <c r="O22" s="29" t="s">
        <v>2</v>
      </c>
      <c r="P22" s="29" t="s">
        <v>357</v>
      </c>
      <c r="Q22" s="29" t="s">
        <v>271</v>
      </c>
      <c r="R22" s="29" t="s">
        <v>31</v>
      </c>
      <c r="S22" s="29" t="s">
        <v>5</v>
      </c>
      <c r="T22" s="29" t="s">
        <v>6</v>
      </c>
      <c r="U22" s="31">
        <v>90450</v>
      </c>
    </row>
    <row r="23" spans="1:21" x14ac:dyDescent="0.25">
      <c r="A23" s="29">
        <v>1002</v>
      </c>
      <c r="B23" s="29">
        <v>203010</v>
      </c>
      <c r="C23" s="29">
        <v>712000</v>
      </c>
      <c r="D23" t="str">
        <f>VLOOKUP(C23,[3]FTVACCT.!$B:$C,2,FALSE)</f>
        <v>COMMUNICATIONS</v>
      </c>
      <c r="E23" s="29">
        <v>200</v>
      </c>
      <c r="I23" s="31">
        <v>16414</v>
      </c>
      <c r="O23" s="29" t="s">
        <v>2</v>
      </c>
      <c r="P23" s="29" t="s">
        <v>357</v>
      </c>
      <c r="Q23" s="29" t="s">
        <v>272</v>
      </c>
      <c r="R23" s="29" t="s">
        <v>32</v>
      </c>
      <c r="S23" s="29" t="s">
        <v>5</v>
      </c>
      <c r="T23" s="29" t="s">
        <v>6</v>
      </c>
      <c r="U23" s="31">
        <v>64549</v>
      </c>
    </row>
    <row r="24" spans="1:21" x14ac:dyDescent="0.25">
      <c r="A24" s="29">
        <v>1002</v>
      </c>
      <c r="B24" s="29">
        <v>203010</v>
      </c>
      <c r="C24" s="29">
        <v>713000</v>
      </c>
      <c r="D24" t="str">
        <f>VLOOKUP(C24,[3]FTVACCT.!$B:$C,2,FALSE)</f>
        <v>FOOD</v>
      </c>
      <c r="E24" s="29">
        <v>200</v>
      </c>
      <c r="I24" s="31">
        <v>244138</v>
      </c>
      <c r="O24" s="29" t="s">
        <v>2</v>
      </c>
      <c r="P24" s="29" t="s">
        <v>357</v>
      </c>
      <c r="Q24" s="29" t="s">
        <v>273</v>
      </c>
      <c r="R24" s="29" t="s">
        <v>33</v>
      </c>
      <c r="S24" s="29" t="s">
        <v>5</v>
      </c>
      <c r="T24" s="29" t="s">
        <v>6</v>
      </c>
      <c r="U24" s="31">
        <v>31550</v>
      </c>
    </row>
    <row r="25" spans="1:21" x14ac:dyDescent="0.25">
      <c r="A25" s="29">
        <v>1002</v>
      </c>
      <c r="B25" s="29">
        <v>203010</v>
      </c>
      <c r="C25" s="29">
        <v>714000</v>
      </c>
      <c r="D25" t="str">
        <f>VLOOKUP(C25,[3]FTVACCT.!$B:$C,2,FALSE)</f>
        <v>HOUSEHOLD</v>
      </c>
      <c r="E25" s="29">
        <v>200</v>
      </c>
      <c r="I25" s="31">
        <v>89500</v>
      </c>
      <c r="O25" s="29" t="s">
        <v>2</v>
      </c>
      <c r="P25" s="29" t="s">
        <v>357</v>
      </c>
      <c r="Q25" s="29" t="s">
        <v>274</v>
      </c>
      <c r="R25" s="29" t="s">
        <v>344</v>
      </c>
      <c r="S25" s="29" t="s">
        <v>5</v>
      </c>
      <c r="T25" s="29" t="s">
        <v>6</v>
      </c>
      <c r="U25" s="31">
        <v>17066</v>
      </c>
    </row>
    <row r="26" spans="1:21" x14ac:dyDescent="0.25">
      <c r="A26" s="29">
        <v>1002</v>
      </c>
      <c r="B26" s="29">
        <v>203010</v>
      </c>
      <c r="C26" s="29">
        <v>715100</v>
      </c>
      <c r="D26" t="str">
        <f>VLOOKUP(C26,[3]FTVACCT.!$B:$C,2,FALSE)</f>
        <v>SELF-INSURANCE</v>
      </c>
      <c r="E26" s="29">
        <v>200</v>
      </c>
      <c r="I26" s="31">
        <v>45486</v>
      </c>
      <c r="O26" s="29" t="s">
        <v>2</v>
      </c>
      <c r="P26" s="29" t="s">
        <v>357</v>
      </c>
      <c r="Q26" s="29" t="s">
        <v>275</v>
      </c>
      <c r="R26" s="29" t="s">
        <v>34</v>
      </c>
      <c r="S26" s="29" t="s">
        <v>5</v>
      </c>
      <c r="T26" s="29" t="s">
        <v>6</v>
      </c>
      <c r="U26" s="31">
        <v>45000</v>
      </c>
    </row>
    <row r="27" spans="1:21" x14ac:dyDescent="0.25">
      <c r="A27" s="29">
        <v>1002</v>
      </c>
      <c r="B27" s="29">
        <v>203010</v>
      </c>
      <c r="C27" s="29">
        <v>717000</v>
      </c>
      <c r="D27" t="str">
        <f>VLOOKUP(C27,[3]FTVACCT.!$B:$C,2,FALSE)</f>
        <v>MAINTENANCE OF EQUIPMENT</v>
      </c>
      <c r="E27" s="29">
        <v>200</v>
      </c>
      <c r="I27" s="31">
        <v>31550</v>
      </c>
      <c r="O27" s="29" t="s">
        <v>2</v>
      </c>
      <c r="P27" s="29" t="s">
        <v>357</v>
      </c>
      <c r="Q27" s="29" t="s">
        <v>367</v>
      </c>
      <c r="R27" s="29" t="s">
        <v>368</v>
      </c>
      <c r="S27" s="29" t="s">
        <v>5</v>
      </c>
      <c r="T27" s="29" t="s">
        <v>6</v>
      </c>
      <c r="U27" s="31">
        <v>100</v>
      </c>
    </row>
    <row r="28" spans="1:21" x14ac:dyDescent="0.25">
      <c r="A28" s="29">
        <v>1002</v>
      </c>
      <c r="B28" s="29">
        <v>203010</v>
      </c>
      <c r="C28" s="29">
        <v>717500</v>
      </c>
      <c r="D28" t="str">
        <f>VLOOKUP(C28,[3]FTVACCT.!$B:$C,2,FALSE)</f>
        <v>MAINTENANCE OF EQUIPMENT</v>
      </c>
      <c r="E28" s="29">
        <v>200</v>
      </c>
      <c r="I28" s="31">
        <v>18608</v>
      </c>
      <c r="O28" s="29" t="s">
        <v>2</v>
      </c>
      <c r="P28" s="29" t="s">
        <v>357</v>
      </c>
      <c r="Q28" s="29" t="s">
        <v>276</v>
      </c>
      <c r="R28" s="29" t="s">
        <v>35</v>
      </c>
      <c r="S28" s="29" t="s">
        <v>5</v>
      </c>
      <c r="T28" s="29" t="s">
        <v>6</v>
      </c>
      <c r="U28" s="31">
        <v>250</v>
      </c>
    </row>
    <row r="29" spans="1:21" x14ac:dyDescent="0.25">
      <c r="A29" s="29">
        <v>1002</v>
      </c>
      <c r="B29" s="29">
        <v>203010</v>
      </c>
      <c r="C29" s="29">
        <v>718000</v>
      </c>
      <c r="D29" t="str">
        <f>VLOOKUP(C29,[3]FTVACCT.!$B:$C,2,FALSE)</f>
        <v>MAINTENANCE-BUILDING &amp; IMPROVEMENTS</v>
      </c>
      <c r="E29" s="29">
        <v>200</v>
      </c>
      <c r="F29" s="29">
        <v>8119</v>
      </c>
      <c r="I29" s="31">
        <v>0</v>
      </c>
      <c r="O29" s="29" t="s">
        <v>2</v>
      </c>
      <c r="P29" s="29" t="s">
        <v>357</v>
      </c>
      <c r="Q29" s="29" t="s">
        <v>369</v>
      </c>
      <c r="R29" s="29" t="s">
        <v>370</v>
      </c>
      <c r="S29" s="29" t="s">
        <v>5</v>
      </c>
      <c r="T29" s="29" t="s">
        <v>6</v>
      </c>
      <c r="U29" s="31">
        <v>1</v>
      </c>
    </row>
    <row r="30" spans="1:21" x14ac:dyDescent="0.25">
      <c r="A30" s="29">
        <v>1002</v>
      </c>
      <c r="B30" s="29">
        <v>203010</v>
      </c>
      <c r="C30" s="29">
        <v>795000</v>
      </c>
      <c r="D30" t="str">
        <f>VLOOKUP(C30,[3]FTVACCT.!$B:$C,2,FALSE)</f>
        <v>TRANSFER OUT</v>
      </c>
      <c r="E30" s="29">
        <v>200</v>
      </c>
      <c r="F30" s="29">
        <v>8119</v>
      </c>
      <c r="I30" s="31">
        <v>110</v>
      </c>
      <c r="O30" s="29" t="s">
        <v>2</v>
      </c>
      <c r="P30" s="29" t="s">
        <v>357</v>
      </c>
      <c r="Q30" s="29" t="s">
        <v>277</v>
      </c>
      <c r="R30" s="29" t="s">
        <v>36</v>
      </c>
      <c r="S30" s="29" t="s">
        <v>5</v>
      </c>
      <c r="T30" s="29" t="s">
        <v>6</v>
      </c>
      <c r="U30" s="31">
        <v>15000</v>
      </c>
    </row>
    <row r="31" spans="1:21" x14ac:dyDescent="0.25">
      <c r="A31" s="29">
        <v>1002</v>
      </c>
      <c r="B31" s="29">
        <v>203010</v>
      </c>
      <c r="C31" s="29">
        <v>718000</v>
      </c>
      <c r="D31" t="str">
        <f>VLOOKUP(C31,[3]FTVACCT.!$B:$C,2,FALSE)</f>
        <v>MAINTENANCE-BUILDING &amp; IMPROVEMENTS</v>
      </c>
      <c r="E31" s="29">
        <v>200</v>
      </c>
      <c r="I31" s="31">
        <v>30300</v>
      </c>
      <c r="O31" s="29" t="s">
        <v>2</v>
      </c>
      <c r="P31" s="29" t="s">
        <v>357</v>
      </c>
      <c r="Q31" s="29" t="s">
        <v>278</v>
      </c>
      <c r="R31" s="29" t="s">
        <v>37</v>
      </c>
      <c r="S31" s="29" t="s">
        <v>5</v>
      </c>
      <c r="T31" s="29" t="s">
        <v>6</v>
      </c>
      <c r="U31" s="31">
        <v>20000</v>
      </c>
    </row>
    <row r="32" spans="1:21" x14ac:dyDescent="0.25">
      <c r="A32" s="29">
        <v>1002</v>
      </c>
      <c r="B32" s="29">
        <v>203010</v>
      </c>
      <c r="C32" s="29">
        <v>719000</v>
      </c>
      <c r="D32" t="str">
        <f>VLOOKUP(C32,[3]FTVACCT.!$B:$C,2,FALSE)</f>
        <v>MEDICAL, DENTAL &amp; LAB SUPPLIES</v>
      </c>
      <c r="E32" s="29">
        <v>200</v>
      </c>
      <c r="I32" s="31">
        <v>250</v>
      </c>
      <c r="O32" s="29" t="s">
        <v>2</v>
      </c>
      <c r="P32" s="29" t="s">
        <v>357</v>
      </c>
      <c r="Q32" s="29" t="s">
        <v>280</v>
      </c>
      <c r="R32" s="29" t="s">
        <v>38</v>
      </c>
      <c r="S32" s="29" t="s">
        <v>5</v>
      </c>
      <c r="T32" s="29" t="s">
        <v>6</v>
      </c>
      <c r="U32" s="31">
        <v>146407</v>
      </c>
    </row>
    <row r="33" spans="1:21" x14ac:dyDescent="0.25">
      <c r="A33" s="29">
        <v>1002</v>
      </c>
      <c r="B33" s="29">
        <v>203010</v>
      </c>
      <c r="C33" s="29">
        <v>720000</v>
      </c>
      <c r="D33" t="str">
        <f>VLOOKUP(C33,[3]FTVACCT.!$B:$C,2,FALSE)</f>
        <v>MEMBERSHIPS</v>
      </c>
      <c r="E33" s="29">
        <v>200</v>
      </c>
      <c r="I33" s="31">
        <v>320</v>
      </c>
      <c r="O33" s="29" t="s">
        <v>2</v>
      </c>
      <c r="P33" s="29" t="s">
        <v>357</v>
      </c>
      <c r="Q33" s="29" t="s">
        <v>371</v>
      </c>
      <c r="R33" s="29" t="s">
        <v>372</v>
      </c>
      <c r="S33" s="29" t="s">
        <v>5</v>
      </c>
      <c r="T33" s="29" t="s">
        <v>6</v>
      </c>
      <c r="U33" s="31">
        <v>1</v>
      </c>
    </row>
    <row r="34" spans="1:21" x14ac:dyDescent="0.25">
      <c r="A34" s="29">
        <v>1002</v>
      </c>
      <c r="B34" s="29">
        <v>203010</v>
      </c>
      <c r="C34" s="29">
        <v>722000</v>
      </c>
      <c r="D34" t="str">
        <f>VLOOKUP(C34,[3]FTVACCT.!$B:$C,2,FALSE)</f>
        <v>OFFICE SUPPLIES</v>
      </c>
      <c r="E34" s="29">
        <v>200</v>
      </c>
      <c r="I34" s="31">
        <v>47070</v>
      </c>
      <c r="O34" s="29" t="s">
        <v>2</v>
      </c>
      <c r="P34" s="29" t="s">
        <v>357</v>
      </c>
      <c r="Q34" s="29" t="s">
        <v>281</v>
      </c>
      <c r="R34" s="29" t="s">
        <v>39</v>
      </c>
      <c r="S34" s="29" t="s">
        <v>5</v>
      </c>
      <c r="T34" s="29" t="s">
        <v>6</v>
      </c>
      <c r="U34" s="31">
        <v>10</v>
      </c>
    </row>
    <row r="35" spans="1:21" x14ac:dyDescent="0.25">
      <c r="A35" s="29">
        <v>1002</v>
      </c>
      <c r="B35" s="29">
        <v>203010</v>
      </c>
      <c r="C35" s="29">
        <v>723000</v>
      </c>
      <c r="D35" t="str">
        <f>VLOOKUP(C35,[3]FTVACCT.!$B:$C,2,FALSE)</f>
        <v>PROFESSIONAL &amp; SPECIALIZED SERVICES</v>
      </c>
      <c r="E35" s="29">
        <v>200</v>
      </c>
      <c r="I35" s="31">
        <v>47624</v>
      </c>
      <c r="O35" s="29" t="s">
        <v>2</v>
      </c>
      <c r="P35" s="29" t="s">
        <v>357</v>
      </c>
      <c r="Q35" s="29" t="s">
        <v>373</v>
      </c>
      <c r="R35" s="29" t="s">
        <v>374</v>
      </c>
      <c r="S35" s="29" t="s">
        <v>5</v>
      </c>
      <c r="T35" s="29" t="s">
        <v>6</v>
      </c>
      <c r="U35" s="31">
        <v>1000</v>
      </c>
    </row>
    <row r="36" spans="1:21" x14ac:dyDescent="0.25">
      <c r="A36" s="29">
        <v>1002</v>
      </c>
      <c r="B36" s="29">
        <v>203010</v>
      </c>
      <c r="C36" s="29">
        <v>723200</v>
      </c>
      <c r="D36" t="str">
        <f>VLOOKUP(C36,[3]FTVACCT.!$B:$C,2,FALSE)</f>
        <v>DATA PROCESSING</v>
      </c>
      <c r="E36" s="29">
        <v>200</v>
      </c>
      <c r="I36" s="31">
        <v>236283</v>
      </c>
      <c r="O36" s="29" t="s">
        <v>2</v>
      </c>
      <c r="P36" s="29" t="s">
        <v>357</v>
      </c>
      <c r="Q36" s="29" t="s">
        <v>283</v>
      </c>
      <c r="R36" s="29" t="s">
        <v>41</v>
      </c>
      <c r="S36" s="29" t="s">
        <v>5</v>
      </c>
      <c r="T36" s="29" t="s">
        <v>6</v>
      </c>
      <c r="U36" s="31">
        <v>5000</v>
      </c>
    </row>
    <row r="37" spans="1:21" x14ac:dyDescent="0.25">
      <c r="A37" s="29">
        <v>1002</v>
      </c>
      <c r="B37" s="29">
        <v>203010</v>
      </c>
      <c r="C37" s="29">
        <v>725000</v>
      </c>
      <c r="D37" t="str">
        <f>VLOOKUP(C37,[3]FTVACCT.!$B:$C,2,FALSE)</f>
        <v>RENTS &amp; LEASES - EQUIPMENT</v>
      </c>
      <c r="E37" s="29">
        <v>200</v>
      </c>
      <c r="I37" s="31">
        <v>10</v>
      </c>
      <c r="O37" s="29" t="s">
        <v>2</v>
      </c>
      <c r="P37" s="29" t="s">
        <v>357</v>
      </c>
      <c r="Q37" s="29" t="s">
        <v>288</v>
      </c>
      <c r="R37" s="29" t="s">
        <v>42</v>
      </c>
      <c r="S37" s="29" t="s">
        <v>5</v>
      </c>
      <c r="T37" s="29" t="s">
        <v>6</v>
      </c>
      <c r="U37" s="31">
        <v>120250</v>
      </c>
    </row>
    <row r="38" spans="1:21" x14ac:dyDescent="0.25">
      <c r="A38" s="29">
        <v>1002</v>
      </c>
      <c r="B38" s="29">
        <v>203010</v>
      </c>
      <c r="C38" s="29">
        <v>727000</v>
      </c>
      <c r="D38" t="str">
        <f>VLOOKUP(C38,[3]FTVACCT.!$B:$C,2,FALSE)</f>
        <v>SMALL TOOLS &amp; INSTRUMENTS</v>
      </c>
      <c r="E38" s="29">
        <v>200</v>
      </c>
      <c r="I38" s="31">
        <v>650</v>
      </c>
      <c r="O38" s="29" t="s">
        <v>2</v>
      </c>
      <c r="P38" s="29" t="s">
        <v>357</v>
      </c>
      <c r="Q38" s="29" t="s">
        <v>375</v>
      </c>
      <c r="R38" s="29" t="s">
        <v>376</v>
      </c>
      <c r="S38" s="29" t="s">
        <v>5</v>
      </c>
      <c r="T38" s="29" t="s">
        <v>6</v>
      </c>
      <c r="U38" s="31">
        <v>20000</v>
      </c>
    </row>
    <row r="39" spans="1:21" x14ac:dyDescent="0.25">
      <c r="A39" s="29">
        <v>1002</v>
      </c>
      <c r="B39" s="29">
        <v>203010</v>
      </c>
      <c r="C39" s="29">
        <v>728000</v>
      </c>
      <c r="D39" t="str">
        <f>VLOOKUP(C39,[3]FTVACCT.!$B:$C,2,FALSE)</f>
        <v>SPECIAL DEPARTMENTAL EXPENSE</v>
      </c>
      <c r="E39" s="29">
        <v>200</v>
      </c>
      <c r="I39" s="31">
        <v>8321</v>
      </c>
      <c r="O39" s="29" t="s">
        <v>2</v>
      </c>
      <c r="P39" s="29" t="s">
        <v>357</v>
      </c>
      <c r="Q39" s="29" t="s">
        <v>289</v>
      </c>
      <c r="R39" s="29" t="s">
        <v>43</v>
      </c>
      <c r="S39" s="29" t="s">
        <v>5</v>
      </c>
      <c r="T39" s="29" t="s">
        <v>6</v>
      </c>
      <c r="U39" s="31">
        <v>3000</v>
      </c>
    </row>
    <row r="40" spans="1:21" x14ac:dyDescent="0.25">
      <c r="A40" s="29">
        <v>1002</v>
      </c>
      <c r="B40" s="29">
        <v>203010</v>
      </c>
      <c r="C40" s="29">
        <v>729000</v>
      </c>
      <c r="D40" t="str">
        <f>VLOOKUP(C40,[3]FTVACCT.!$B:$C,2,FALSE)</f>
        <v>TRANSPORTATION &amp; TRAVEL</v>
      </c>
      <c r="E40" s="29">
        <v>200</v>
      </c>
      <c r="I40" s="31">
        <v>143848</v>
      </c>
      <c r="O40" s="29" t="s">
        <v>2</v>
      </c>
      <c r="P40" s="29" t="s">
        <v>357</v>
      </c>
      <c r="Q40" s="29" t="s">
        <v>290</v>
      </c>
      <c r="R40" s="29" t="s">
        <v>44</v>
      </c>
      <c r="S40" s="29" t="s">
        <v>5</v>
      </c>
      <c r="T40" s="29" t="s">
        <v>6</v>
      </c>
      <c r="U40" s="31">
        <v>26334</v>
      </c>
    </row>
    <row r="41" spans="1:21" x14ac:dyDescent="0.25">
      <c r="A41" s="29">
        <v>1002</v>
      </c>
      <c r="B41" s="29">
        <v>203010</v>
      </c>
      <c r="C41" s="29">
        <v>729010</v>
      </c>
      <c r="D41" t="str">
        <f>VLOOKUP(C41,[3]FTVACCT.!$B:$C,2,FALSE)</f>
        <v>TRANSP &amp; TRAVEL-PRISONER TRANSPORT</v>
      </c>
      <c r="E41" s="29">
        <v>200</v>
      </c>
      <c r="I41" s="31">
        <v>15000</v>
      </c>
      <c r="O41" s="29" t="s">
        <v>2</v>
      </c>
      <c r="P41" s="29" t="s">
        <v>357</v>
      </c>
      <c r="Q41" s="29" t="s">
        <v>292</v>
      </c>
      <c r="R41" s="29" t="s">
        <v>46</v>
      </c>
      <c r="S41" s="29" t="s">
        <v>5</v>
      </c>
      <c r="T41" s="29" t="s">
        <v>6</v>
      </c>
      <c r="U41" s="31">
        <v>248850</v>
      </c>
    </row>
    <row r="42" spans="1:21" x14ac:dyDescent="0.25">
      <c r="A42" s="29">
        <v>1002</v>
      </c>
      <c r="B42" s="29">
        <v>203010</v>
      </c>
      <c r="C42" s="29">
        <v>729100</v>
      </c>
      <c r="D42" t="str">
        <f>VLOOKUP(C42,[3]FTVACCT.!$B:$C,2,FALSE)</f>
        <v>GAS &amp; DIESEL</v>
      </c>
      <c r="E42" s="29">
        <v>200</v>
      </c>
      <c r="I42" s="31">
        <v>2823</v>
      </c>
      <c r="O42" s="29" t="s">
        <v>2</v>
      </c>
      <c r="P42" s="29" t="s">
        <v>357</v>
      </c>
      <c r="Q42" s="29" t="s">
        <v>294</v>
      </c>
      <c r="R42" s="29" t="s">
        <v>48</v>
      </c>
      <c r="S42" s="29" t="s">
        <v>5</v>
      </c>
      <c r="T42" s="29" t="s">
        <v>6</v>
      </c>
      <c r="U42" s="31">
        <v>128000</v>
      </c>
    </row>
    <row r="43" spans="1:21" x14ac:dyDescent="0.25">
      <c r="A43" s="29">
        <v>1002</v>
      </c>
      <c r="B43" s="29">
        <v>203010</v>
      </c>
      <c r="C43" s="29">
        <v>729200</v>
      </c>
      <c r="D43" t="str">
        <f>VLOOKUP(C43,[3]FTVACCT.!$B:$C,2,FALSE)</f>
        <v>TRAINING</v>
      </c>
      <c r="E43" s="29">
        <v>200</v>
      </c>
      <c r="I43" s="31">
        <v>36154</v>
      </c>
    </row>
    <row r="44" spans="1:21" x14ac:dyDescent="0.25">
      <c r="A44" s="29">
        <v>1002</v>
      </c>
      <c r="B44" s="29">
        <v>203010</v>
      </c>
      <c r="C44" s="29">
        <v>730000</v>
      </c>
      <c r="D44" t="str">
        <f>VLOOKUP(C44,[3]FTVACCT.!$B:$C,2,FALSE)</f>
        <v>UTILITIES</v>
      </c>
      <c r="E44" s="29">
        <v>200</v>
      </c>
      <c r="I44" s="31">
        <v>237019</v>
      </c>
      <c r="U44" s="31">
        <f>SUM(U7:U42)</f>
        <v>5763410</v>
      </c>
    </row>
    <row r="45" spans="1:21" x14ac:dyDescent="0.25">
      <c r="I45" s="31">
        <f>SUM(I10:I44)</f>
        <v>4884233</v>
      </c>
    </row>
    <row r="48" spans="1:21" x14ac:dyDescent="0.25">
      <c r="O48" s="29" t="s">
        <v>2</v>
      </c>
      <c r="P48" s="29" t="s">
        <v>357</v>
      </c>
      <c r="Q48" s="29" t="s">
        <v>49</v>
      </c>
      <c r="R48" s="29" t="s">
        <v>50</v>
      </c>
      <c r="S48" s="29" t="s">
        <v>5</v>
      </c>
      <c r="T48" s="29" t="s">
        <v>377</v>
      </c>
      <c r="U48" s="31">
        <v>110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T139"/>
  <sheetViews>
    <sheetView topLeftCell="A12" workbookViewId="0">
      <selection activeCell="H1" sqref="H1:U64"/>
    </sheetView>
  </sheetViews>
  <sheetFormatPr defaultRowHeight="15" x14ac:dyDescent="0.25"/>
  <cols>
    <col min="1" max="19" width="9.140625" style="29"/>
    <col min="20" max="20" width="9.140625" style="30"/>
  </cols>
  <sheetData>
    <row r="1" spans="1:20" x14ac:dyDescent="0.25">
      <c r="A1" s="29" t="s">
        <v>299</v>
      </c>
      <c r="B1" s="29" t="s">
        <v>300</v>
      </c>
      <c r="C1" s="29" t="s">
        <v>301</v>
      </c>
      <c r="D1" s="29" t="s">
        <v>302</v>
      </c>
      <c r="E1" s="29" t="s">
        <v>303</v>
      </c>
      <c r="F1" s="29" t="s">
        <v>304</v>
      </c>
      <c r="G1" s="29" t="s">
        <v>305</v>
      </c>
      <c r="H1" s="29" t="s">
        <v>306</v>
      </c>
      <c r="I1" s="29" t="s">
        <v>307</v>
      </c>
      <c r="J1" s="29" t="s">
        <v>308</v>
      </c>
      <c r="K1" s="29" t="s">
        <v>309</v>
      </c>
      <c r="L1" s="29" t="s">
        <v>310</v>
      </c>
      <c r="M1" s="29" t="s">
        <v>311</v>
      </c>
      <c r="N1" s="29" t="s">
        <v>312</v>
      </c>
      <c r="O1" s="29" t="s">
        <v>313</v>
      </c>
      <c r="P1" s="29" t="s">
        <v>0</v>
      </c>
      <c r="Q1" s="29" t="s">
        <v>314</v>
      </c>
      <c r="R1" s="29" t="s">
        <v>315</v>
      </c>
      <c r="S1" s="29" t="s">
        <v>316</v>
      </c>
      <c r="T1" s="30" t="s">
        <v>231</v>
      </c>
    </row>
    <row r="2" spans="1:20" hidden="1" x14ac:dyDescent="0.25">
      <c r="A2" s="29" t="s">
        <v>1</v>
      </c>
      <c r="B2" s="29" t="s">
        <v>317</v>
      </c>
      <c r="C2" s="29" t="s">
        <v>318</v>
      </c>
      <c r="D2" s="29" t="s">
        <v>319</v>
      </c>
      <c r="E2" s="29" t="s">
        <v>320</v>
      </c>
      <c r="F2" s="29" t="s">
        <v>321</v>
      </c>
      <c r="G2" s="29" t="s">
        <v>322</v>
      </c>
      <c r="H2" s="29" t="s">
        <v>51</v>
      </c>
      <c r="I2" s="29" t="s">
        <v>323</v>
      </c>
      <c r="J2" s="29" t="s">
        <v>381</v>
      </c>
      <c r="K2" s="29" t="s">
        <v>382</v>
      </c>
      <c r="L2" s="29" t="s">
        <v>49</v>
      </c>
      <c r="M2" s="29" t="s">
        <v>50</v>
      </c>
      <c r="N2" s="29" t="s">
        <v>5</v>
      </c>
      <c r="O2" s="29" t="s">
        <v>325</v>
      </c>
      <c r="P2" s="29" t="s">
        <v>383</v>
      </c>
      <c r="Q2" s="29" t="s">
        <v>384</v>
      </c>
      <c r="R2" s="29" t="s">
        <v>6</v>
      </c>
      <c r="S2" s="29" t="s">
        <v>6</v>
      </c>
      <c r="T2" s="30">
        <v>3170677</v>
      </c>
    </row>
    <row r="3" spans="1:20" x14ac:dyDescent="0.25">
      <c r="A3" s="29" t="s">
        <v>1</v>
      </c>
      <c r="B3" s="29" t="s">
        <v>317</v>
      </c>
      <c r="C3" s="29" t="s">
        <v>318</v>
      </c>
      <c r="D3" s="29" t="s">
        <v>319</v>
      </c>
      <c r="E3" s="29" t="s">
        <v>320</v>
      </c>
      <c r="F3" s="29" t="s">
        <v>321</v>
      </c>
      <c r="G3" s="29" t="s">
        <v>322</v>
      </c>
      <c r="H3" s="29" t="s">
        <v>385</v>
      </c>
      <c r="I3" s="29" t="s">
        <v>386</v>
      </c>
      <c r="J3" s="29" t="s">
        <v>381</v>
      </c>
      <c r="K3" s="29" t="s">
        <v>382</v>
      </c>
      <c r="L3" s="29" t="s">
        <v>234</v>
      </c>
      <c r="M3" s="29" t="s">
        <v>8</v>
      </c>
      <c r="N3" s="29" t="s">
        <v>5</v>
      </c>
      <c r="O3" s="29" t="s">
        <v>325</v>
      </c>
      <c r="P3" s="29" t="s">
        <v>235</v>
      </c>
      <c r="Q3" s="29" t="s">
        <v>329</v>
      </c>
      <c r="R3" s="29" t="s">
        <v>6</v>
      </c>
      <c r="S3" s="29" t="s">
        <v>6</v>
      </c>
      <c r="T3" s="30">
        <v>5000</v>
      </c>
    </row>
    <row r="4" spans="1:20" x14ac:dyDescent="0.25">
      <c r="A4" s="29" t="s">
        <v>1</v>
      </c>
      <c r="B4" s="29" t="s">
        <v>317</v>
      </c>
      <c r="C4" s="29" t="s">
        <v>318</v>
      </c>
      <c r="D4" s="29" t="s">
        <v>319</v>
      </c>
      <c r="E4" s="29" t="s">
        <v>320</v>
      </c>
      <c r="F4" s="29" t="s">
        <v>321</v>
      </c>
      <c r="G4" s="29" t="s">
        <v>322</v>
      </c>
      <c r="H4" s="29" t="s">
        <v>385</v>
      </c>
      <c r="I4" s="29" t="s">
        <v>386</v>
      </c>
      <c r="J4" s="29" t="s">
        <v>381</v>
      </c>
      <c r="K4" s="29" t="s">
        <v>382</v>
      </c>
      <c r="L4" s="29" t="s">
        <v>234</v>
      </c>
      <c r="M4" s="29" t="s">
        <v>8</v>
      </c>
      <c r="N4" s="29" t="s">
        <v>5</v>
      </c>
      <c r="O4" s="29" t="s">
        <v>325</v>
      </c>
      <c r="P4" s="29" t="s">
        <v>6</v>
      </c>
      <c r="Q4" s="29" t="s">
        <v>6</v>
      </c>
      <c r="R4" s="29" t="s">
        <v>6</v>
      </c>
      <c r="S4" s="29" t="s">
        <v>6</v>
      </c>
      <c r="T4" s="30">
        <v>8000</v>
      </c>
    </row>
    <row r="5" spans="1:20" x14ac:dyDescent="0.25">
      <c r="A5" s="29" t="s">
        <v>1</v>
      </c>
      <c r="B5" s="29" t="s">
        <v>317</v>
      </c>
      <c r="C5" s="29" t="s">
        <v>318</v>
      </c>
      <c r="D5" s="29" t="s">
        <v>319</v>
      </c>
      <c r="E5" s="29" t="s">
        <v>320</v>
      </c>
      <c r="F5" s="29" t="s">
        <v>321</v>
      </c>
      <c r="G5" s="29" t="s">
        <v>322</v>
      </c>
      <c r="H5" s="29" t="s">
        <v>385</v>
      </c>
      <c r="I5" s="29" t="s">
        <v>386</v>
      </c>
      <c r="J5" s="29" t="s">
        <v>381</v>
      </c>
      <c r="K5" s="29" t="s">
        <v>382</v>
      </c>
      <c r="L5" s="29" t="s">
        <v>387</v>
      </c>
      <c r="M5" s="29" t="s">
        <v>388</v>
      </c>
      <c r="N5" s="29" t="s">
        <v>5</v>
      </c>
      <c r="O5" s="29" t="s">
        <v>325</v>
      </c>
      <c r="P5" s="29" t="s">
        <v>6</v>
      </c>
      <c r="Q5" s="29" t="s">
        <v>6</v>
      </c>
      <c r="R5" s="29" t="s">
        <v>6</v>
      </c>
      <c r="S5" s="29" t="s">
        <v>6</v>
      </c>
      <c r="T5" s="30">
        <v>18000</v>
      </c>
    </row>
    <row r="6" spans="1:20" x14ac:dyDescent="0.25">
      <c r="A6" s="29" t="s">
        <v>1</v>
      </c>
      <c r="B6" s="29" t="s">
        <v>317</v>
      </c>
      <c r="C6" s="29" t="s">
        <v>318</v>
      </c>
      <c r="D6" s="29" t="s">
        <v>319</v>
      </c>
      <c r="E6" s="29" t="s">
        <v>320</v>
      </c>
      <c r="F6" s="29" t="s">
        <v>321</v>
      </c>
      <c r="G6" s="29" t="s">
        <v>322</v>
      </c>
      <c r="H6" s="29" t="s">
        <v>385</v>
      </c>
      <c r="I6" s="29" t="s">
        <v>386</v>
      </c>
      <c r="J6" s="29" t="s">
        <v>381</v>
      </c>
      <c r="K6" s="29" t="s">
        <v>382</v>
      </c>
      <c r="L6" s="29" t="s">
        <v>389</v>
      </c>
      <c r="M6" s="29" t="s">
        <v>390</v>
      </c>
      <c r="N6" s="29" t="s">
        <v>5</v>
      </c>
      <c r="O6" s="29" t="s">
        <v>325</v>
      </c>
      <c r="P6" s="29" t="s">
        <v>391</v>
      </c>
      <c r="Q6" s="29" t="s">
        <v>392</v>
      </c>
      <c r="R6" s="29" t="s">
        <v>6</v>
      </c>
      <c r="S6" s="29" t="s">
        <v>6</v>
      </c>
      <c r="T6" s="30">
        <v>1500</v>
      </c>
    </row>
    <row r="7" spans="1:20" x14ac:dyDescent="0.25">
      <c r="A7" s="29" t="s">
        <v>1</v>
      </c>
      <c r="B7" s="29" t="s">
        <v>317</v>
      </c>
      <c r="C7" s="29" t="s">
        <v>318</v>
      </c>
      <c r="D7" s="29" t="s">
        <v>319</v>
      </c>
      <c r="E7" s="29" t="s">
        <v>320</v>
      </c>
      <c r="F7" s="29" t="s">
        <v>321</v>
      </c>
      <c r="G7" s="29" t="s">
        <v>322</v>
      </c>
      <c r="H7" s="29" t="s">
        <v>385</v>
      </c>
      <c r="I7" s="29" t="s">
        <v>386</v>
      </c>
      <c r="J7" s="29" t="s">
        <v>381</v>
      </c>
      <c r="K7" s="29" t="s">
        <v>382</v>
      </c>
      <c r="L7" s="29" t="s">
        <v>237</v>
      </c>
      <c r="M7" s="29" t="s">
        <v>9</v>
      </c>
      <c r="N7" s="29" t="s">
        <v>5</v>
      </c>
      <c r="O7" s="29" t="s">
        <v>325</v>
      </c>
      <c r="P7" s="29" t="s">
        <v>6</v>
      </c>
      <c r="Q7" s="29" t="s">
        <v>6</v>
      </c>
      <c r="R7" s="29" t="s">
        <v>6</v>
      </c>
      <c r="S7" s="29" t="s">
        <v>6</v>
      </c>
      <c r="T7" s="30">
        <v>15000</v>
      </c>
    </row>
    <row r="8" spans="1:20" x14ac:dyDescent="0.25">
      <c r="A8" s="29" t="s">
        <v>1</v>
      </c>
      <c r="B8" s="29" t="s">
        <v>317</v>
      </c>
      <c r="C8" s="29" t="s">
        <v>318</v>
      </c>
      <c r="D8" s="29" t="s">
        <v>319</v>
      </c>
      <c r="E8" s="29" t="s">
        <v>320</v>
      </c>
      <c r="F8" s="29" t="s">
        <v>321</v>
      </c>
      <c r="G8" s="29" t="s">
        <v>322</v>
      </c>
      <c r="H8" s="29" t="s">
        <v>385</v>
      </c>
      <c r="I8" s="29" t="s">
        <v>386</v>
      </c>
      <c r="J8" s="29" t="s">
        <v>381</v>
      </c>
      <c r="K8" s="29" t="s">
        <v>382</v>
      </c>
      <c r="L8" s="29" t="s">
        <v>393</v>
      </c>
      <c r="M8" s="29" t="s">
        <v>394</v>
      </c>
      <c r="N8" s="29" t="s">
        <v>5</v>
      </c>
      <c r="O8" s="29" t="s">
        <v>325</v>
      </c>
      <c r="P8" s="29" t="s">
        <v>6</v>
      </c>
      <c r="Q8" s="29" t="s">
        <v>6</v>
      </c>
      <c r="R8" s="29" t="s">
        <v>6</v>
      </c>
      <c r="S8" s="29" t="s">
        <v>6</v>
      </c>
      <c r="T8" s="30">
        <v>110000</v>
      </c>
    </row>
    <row r="9" spans="1:20" x14ac:dyDescent="0.25">
      <c r="A9" s="29" t="s">
        <v>1</v>
      </c>
      <c r="B9" s="29" t="s">
        <v>317</v>
      </c>
      <c r="C9" s="29" t="s">
        <v>318</v>
      </c>
      <c r="D9" s="29" t="s">
        <v>319</v>
      </c>
      <c r="E9" s="29" t="s">
        <v>320</v>
      </c>
      <c r="F9" s="29" t="s">
        <v>321</v>
      </c>
      <c r="G9" s="29" t="s">
        <v>322</v>
      </c>
      <c r="H9" s="29" t="s">
        <v>385</v>
      </c>
      <c r="I9" s="29" t="s">
        <v>386</v>
      </c>
      <c r="J9" s="29" t="s">
        <v>381</v>
      </c>
      <c r="K9" s="29" t="s">
        <v>382</v>
      </c>
      <c r="L9" s="29" t="s">
        <v>395</v>
      </c>
      <c r="M9" s="29" t="s">
        <v>396</v>
      </c>
      <c r="N9" s="29" t="s">
        <v>5</v>
      </c>
      <c r="O9" s="29" t="s">
        <v>325</v>
      </c>
      <c r="P9" s="29" t="s">
        <v>6</v>
      </c>
      <c r="Q9" s="29" t="s">
        <v>6</v>
      </c>
      <c r="R9" s="29" t="s">
        <v>6</v>
      </c>
      <c r="S9" s="29" t="s">
        <v>6</v>
      </c>
      <c r="T9" s="30">
        <v>51500</v>
      </c>
    </row>
    <row r="10" spans="1:20" x14ac:dyDescent="0.25">
      <c r="A10" s="29" t="s">
        <v>1</v>
      </c>
      <c r="B10" s="29" t="s">
        <v>317</v>
      </c>
      <c r="C10" s="29" t="s">
        <v>318</v>
      </c>
      <c r="D10" s="29" t="s">
        <v>319</v>
      </c>
      <c r="E10" s="29" t="s">
        <v>320</v>
      </c>
      <c r="F10" s="29" t="s">
        <v>321</v>
      </c>
      <c r="G10" s="29" t="s">
        <v>322</v>
      </c>
      <c r="H10" s="29" t="s">
        <v>385</v>
      </c>
      <c r="I10" s="29" t="s">
        <v>386</v>
      </c>
      <c r="J10" s="29" t="s">
        <v>381</v>
      </c>
      <c r="K10" s="29" t="s">
        <v>382</v>
      </c>
      <c r="L10" s="29" t="s">
        <v>241</v>
      </c>
      <c r="M10" s="29" t="s">
        <v>331</v>
      </c>
      <c r="N10" s="29" t="s">
        <v>5</v>
      </c>
      <c r="O10" s="29" t="s">
        <v>325</v>
      </c>
      <c r="P10" s="29" t="s">
        <v>6</v>
      </c>
      <c r="Q10" s="29" t="s">
        <v>6</v>
      </c>
      <c r="R10" s="29" t="s">
        <v>6</v>
      </c>
      <c r="S10" s="29" t="s">
        <v>6</v>
      </c>
      <c r="T10" s="30">
        <v>18000</v>
      </c>
    </row>
    <row r="11" spans="1:20" x14ac:dyDescent="0.25">
      <c r="A11" s="29" t="s">
        <v>1</v>
      </c>
      <c r="B11" s="29" t="s">
        <v>317</v>
      </c>
      <c r="C11" s="29" t="s">
        <v>318</v>
      </c>
      <c r="D11" s="29" t="s">
        <v>319</v>
      </c>
      <c r="E11" s="29" t="s">
        <v>320</v>
      </c>
      <c r="F11" s="29" t="s">
        <v>321</v>
      </c>
      <c r="G11" s="29" t="s">
        <v>322</v>
      </c>
      <c r="H11" s="29" t="s">
        <v>385</v>
      </c>
      <c r="I11" s="29" t="s">
        <v>386</v>
      </c>
      <c r="J11" s="29" t="s">
        <v>381</v>
      </c>
      <c r="K11" s="29" t="s">
        <v>382</v>
      </c>
      <c r="L11" s="29" t="s">
        <v>242</v>
      </c>
      <c r="M11" s="29" t="s">
        <v>12</v>
      </c>
      <c r="N11" s="29" t="s">
        <v>5</v>
      </c>
      <c r="O11" s="29" t="s">
        <v>325</v>
      </c>
      <c r="P11" s="29" t="s">
        <v>6</v>
      </c>
      <c r="Q11" s="29" t="s">
        <v>6</v>
      </c>
      <c r="R11" s="29" t="s">
        <v>6</v>
      </c>
      <c r="S11" s="29" t="s">
        <v>6</v>
      </c>
      <c r="T11" s="30">
        <v>9919</v>
      </c>
    </row>
    <row r="12" spans="1:20" x14ac:dyDescent="0.25">
      <c r="A12" s="29" t="s">
        <v>1</v>
      </c>
      <c r="B12" s="29" t="s">
        <v>317</v>
      </c>
      <c r="C12" s="29" t="s">
        <v>318</v>
      </c>
      <c r="D12" s="29" t="s">
        <v>319</v>
      </c>
      <c r="E12" s="29" t="s">
        <v>320</v>
      </c>
      <c r="F12" s="29" t="s">
        <v>321</v>
      </c>
      <c r="G12" s="29" t="s">
        <v>322</v>
      </c>
      <c r="H12" s="29" t="s">
        <v>385</v>
      </c>
      <c r="I12" s="29" t="s">
        <v>386</v>
      </c>
      <c r="J12" s="29" t="s">
        <v>381</v>
      </c>
      <c r="K12" s="29" t="s">
        <v>382</v>
      </c>
      <c r="L12" s="29" t="s">
        <v>397</v>
      </c>
      <c r="M12" s="29" t="s">
        <v>398</v>
      </c>
      <c r="N12" s="29" t="s">
        <v>5</v>
      </c>
      <c r="O12" s="29" t="s">
        <v>325</v>
      </c>
      <c r="P12" s="29" t="s">
        <v>6</v>
      </c>
      <c r="Q12" s="29" t="s">
        <v>6</v>
      </c>
      <c r="R12" s="29" t="s">
        <v>6</v>
      </c>
      <c r="S12" s="29" t="s">
        <v>6</v>
      </c>
      <c r="T12" s="30">
        <v>40000</v>
      </c>
    </row>
    <row r="13" spans="1:20" x14ac:dyDescent="0.25">
      <c r="A13" s="29" t="s">
        <v>1</v>
      </c>
      <c r="B13" s="29" t="s">
        <v>317</v>
      </c>
      <c r="C13" s="29" t="s">
        <v>318</v>
      </c>
      <c r="D13" s="29" t="s">
        <v>319</v>
      </c>
      <c r="E13" s="29" t="s">
        <v>320</v>
      </c>
      <c r="F13" s="29" t="s">
        <v>321</v>
      </c>
      <c r="G13" s="29" t="s">
        <v>322</v>
      </c>
      <c r="H13" s="29" t="s">
        <v>385</v>
      </c>
      <c r="I13" s="29" t="s">
        <v>386</v>
      </c>
      <c r="J13" s="29" t="s">
        <v>381</v>
      </c>
      <c r="K13" s="29" t="s">
        <v>382</v>
      </c>
      <c r="L13" s="29" t="s">
        <v>399</v>
      </c>
      <c r="M13" s="29" t="s">
        <v>400</v>
      </c>
      <c r="N13" s="29" t="s">
        <v>5</v>
      </c>
      <c r="O13" s="29" t="s">
        <v>325</v>
      </c>
      <c r="P13" s="29" t="s">
        <v>6</v>
      </c>
      <c r="Q13" s="29" t="s">
        <v>6</v>
      </c>
      <c r="R13" s="29" t="s">
        <v>6</v>
      </c>
      <c r="S13" s="29" t="s">
        <v>6</v>
      </c>
      <c r="T13" s="30">
        <v>16200</v>
      </c>
    </row>
    <row r="14" spans="1:20" x14ac:dyDescent="0.25">
      <c r="A14" s="29" t="s">
        <v>1</v>
      </c>
      <c r="B14" s="29" t="s">
        <v>317</v>
      </c>
      <c r="C14" s="29" t="s">
        <v>318</v>
      </c>
      <c r="D14" s="29" t="s">
        <v>319</v>
      </c>
      <c r="E14" s="29" t="s">
        <v>320</v>
      </c>
      <c r="F14" s="29" t="s">
        <v>321</v>
      </c>
      <c r="G14" s="29" t="s">
        <v>322</v>
      </c>
      <c r="H14" s="29" t="s">
        <v>385</v>
      </c>
      <c r="I14" s="29" t="s">
        <v>386</v>
      </c>
      <c r="J14" s="29" t="s">
        <v>381</v>
      </c>
      <c r="K14" s="29" t="s">
        <v>382</v>
      </c>
      <c r="L14" s="29" t="s">
        <v>250</v>
      </c>
      <c r="M14" s="29" t="s">
        <v>18</v>
      </c>
      <c r="N14" s="29" t="s">
        <v>5</v>
      </c>
      <c r="O14" s="29" t="s">
        <v>325</v>
      </c>
      <c r="P14" s="29" t="s">
        <v>401</v>
      </c>
      <c r="Q14" s="29" t="s">
        <v>402</v>
      </c>
      <c r="R14" s="29" t="s">
        <v>6</v>
      </c>
      <c r="S14" s="29" t="s">
        <v>6</v>
      </c>
      <c r="T14" s="30">
        <v>5000</v>
      </c>
    </row>
    <row r="15" spans="1:20" x14ac:dyDescent="0.25">
      <c r="A15" s="29" t="s">
        <v>1</v>
      </c>
      <c r="B15" s="29" t="s">
        <v>317</v>
      </c>
      <c r="C15" s="29" t="s">
        <v>318</v>
      </c>
      <c r="D15" s="29" t="s">
        <v>319</v>
      </c>
      <c r="E15" s="29" t="s">
        <v>320</v>
      </c>
      <c r="F15" s="29" t="s">
        <v>321</v>
      </c>
      <c r="G15" s="29" t="s">
        <v>322</v>
      </c>
      <c r="H15" s="29" t="s">
        <v>385</v>
      </c>
      <c r="I15" s="29" t="s">
        <v>386</v>
      </c>
      <c r="J15" s="29" t="s">
        <v>381</v>
      </c>
      <c r="K15" s="29" t="s">
        <v>382</v>
      </c>
      <c r="L15" s="29" t="s">
        <v>250</v>
      </c>
      <c r="M15" s="29" t="s">
        <v>18</v>
      </c>
      <c r="N15" s="29" t="s">
        <v>5</v>
      </c>
      <c r="O15" s="29" t="s">
        <v>325</v>
      </c>
      <c r="P15" s="29" t="s">
        <v>297</v>
      </c>
      <c r="Q15" s="29" t="s">
        <v>354</v>
      </c>
      <c r="R15" s="29" t="s">
        <v>6</v>
      </c>
      <c r="S15" s="29" t="s">
        <v>6</v>
      </c>
      <c r="T15" s="30">
        <v>42000</v>
      </c>
    </row>
    <row r="16" spans="1:20" x14ac:dyDescent="0.25">
      <c r="A16" s="29" t="s">
        <v>1</v>
      </c>
      <c r="B16" s="29" t="s">
        <v>317</v>
      </c>
      <c r="C16" s="29" t="s">
        <v>318</v>
      </c>
      <c r="D16" s="29" t="s">
        <v>319</v>
      </c>
      <c r="E16" s="29" t="s">
        <v>320</v>
      </c>
      <c r="F16" s="29" t="s">
        <v>321</v>
      </c>
      <c r="G16" s="29" t="s">
        <v>322</v>
      </c>
      <c r="H16" s="29" t="s">
        <v>385</v>
      </c>
      <c r="I16" s="29" t="s">
        <v>386</v>
      </c>
      <c r="J16" s="29" t="s">
        <v>381</v>
      </c>
      <c r="K16" s="29" t="s">
        <v>382</v>
      </c>
      <c r="L16" s="29" t="s">
        <v>250</v>
      </c>
      <c r="M16" s="29" t="s">
        <v>18</v>
      </c>
      <c r="N16" s="29" t="s">
        <v>5</v>
      </c>
      <c r="O16" s="29" t="s">
        <v>325</v>
      </c>
      <c r="P16" s="29" t="s">
        <v>383</v>
      </c>
      <c r="Q16" s="29" t="s">
        <v>384</v>
      </c>
      <c r="R16" s="29" t="s">
        <v>6</v>
      </c>
      <c r="S16" s="29" t="s">
        <v>6</v>
      </c>
      <c r="T16" s="30">
        <v>3170677</v>
      </c>
    </row>
    <row r="17" spans="1:20" x14ac:dyDescent="0.25">
      <c r="A17" s="29" t="s">
        <v>1</v>
      </c>
      <c r="B17" s="29" t="s">
        <v>317</v>
      </c>
      <c r="C17" s="29" t="s">
        <v>318</v>
      </c>
      <c r="D17" s="29" t="s">
        <v>319</v>
      </c>
      <c r="E17" s="29" t="s">
        <v>320</v>
      </c>
      <c r="F17" s="29" t="s">
        <v>321</v>
      </c>
      <c r="G17" s="29" t="s">
        <v>322</v>
      </c>
      <c r="H17" s="29" t="s">
        <v>385</v>
      </c>
      <c r="I17" s="29" t="s">
        <v>386</v>
      </c>
      <c r="J17" s="29" t="s">
        <v>381</v>
      </c>
      <c r="K17" s="29" t="s">
        <v>382</v>
      </c>
      <c r="L17" s="29" t="s">
        <v>250</v>
      </c>
      <c r="M17" s="29" t="s">
        <v>18</v>
      </c>
      <c r="N17" s="29" t="s">
        <v>5</v>
      </c>
      <c r="O17" s="29" t="s">
        <v>325</v>
      </c>
      <c r="P17" s="29" t="s">
        <v>403</v>
      </c>
      <c r="Q17" s="29" t="s">
        <v>404</v>
      </c>
      <c r="R17" s="29" t="s">
        <v>6</v>
      </c>
      <c r="S17" s="29" t="s">
        <v>6</v>
      </c>
      <c r="T17" s="30">
        <v>4000</v>
      </c>
    </row>
    <row r="18" spans="1:20" x14ac:dyDescent="0.25">
      <c r="A18" s="29" t="s">
        <v>1</v>
      </c>
      <c r="B18" s="29" t="s">
        <v>317</v>
      </c>
      <c r="C18" s="29" t="s">
        <v>318</v>
      </c>
      <c r="D18" s="29" t="s">
        <v>319</v>
      </c>
      <c r="E18" s="29" t="s">
        <v>320</v>
      </c>
      <c r="F18" s="29" t="s">
        <v>321</v>
      </c>
      <c r="G18" s="29" t="s">
        <v>322</v>
      </c>
      <c r="H18" s="29" t="s">
        <v>385</v>
      </c>
      <c r="I18" s="29" t="s">
        <v>386</v>
      </c>
      <c r="J18" s="29" t="s">
        <v>381</v>
      </c>
      <c r="K18" s="29" t="s">
        <v>382</v>
      </c>
      <c r="L18" s="29" t="s">
        <v>250</v>
      </c>
      <c r="M18" s="29" t="s">
        <v>18</v>
      </c>
      <c r="N18" s="29" t="s">
        <v>5</v>
      </c>
      <c r="O18" s="29" t="s">
        <v>325</v>
      </c>
      <c r="P18" s="29" t="s">
        <v>405</v>
      </c>
      <c r="Q18" s="29" t="s">
        <v>406</v>
      </c>
      <c r="R18" s="29" t="s">
        <v>6</v>
      </c>
      <c r="S18" s="29" t="s">
        <v>6</v>
      </c>
      <c r="T18" s="30">
        <v>41000</v>
      </c>
    </row>
    <row r="19" spans="1:20" x14ac:dyDescent="0.25">
      <c r="A19" s="29" t="s">
        <v>1</v>
      </c>
      <c r="B19" s="29" t="s">
        <v>317</v>
      </c>
      <c r="C19" s="29" t="s">
        <v>318</v>
      </c>
      <c r="D19" s="29" t="s">
        <v>319</v>
      </c>
      <c r="E19" s="29" t="s">
        <v>320</v>
      </c>
      <c r="F19" s="29" t="s">
        <v>321</v>
      </c>
      <c r="G19" s="29" t="s">
        <v>322</v>
      </c>
      <c r="H19" s="29" t="s">
        <v>385</v>
      </c>
      <c r="I19" s="29" t="s">
        <v>386</v>
      </c>
      <c r="J19" s="29" t="s">
        <v>381</v>
      </c>
      <c r="K19" s="29" t="s">
        <v>382</v>
      </c>
      <c r="L19" s="29" t="s">
        <v>250</v>
      </c>
      <c r="M19" s="29" t="s">
        <v>18</v>
      </c>
      <c r="N19" s="29" t="s">
        <v>5</v>
      </c>
      <c r="O19" s="29" t="s">
        <v>325</v>
      </c>
      <c r="P19" s="29" t="s">
        <v>407</v>
      </c>
      <c r="Q19" s="29" t="s">
        <v>408</v>
      </c>
      <c r="R19" s="29" t="s">
        <v>6</v>
      </c>
      <c r="S19" s="29" t="s">
        <v>6</v>
      </c>
      <c r="T19" s="30">
        <v>30000</v>
      </c>
    </row>
    <row r="20" spans="1:20" x14ac:dyDescent="0.25">
      <c r="A20" s="29" t="s">
        <v>1</v>
      </c>
      <c r="B20" s="29" t="s">
        <v>317</v>
      </c>
      <c r="C20" s="29" t="s">
        <v>318</v>
      </c>
      <c r="D20" s="29" t="s">
        <v>319</v>
      </c>
      <c r="E20" s="29" t="s">
        <v>320</v>
      </c>
      <c r="F20" s="29" t="s">
        <v>321</v>
      </c>
      <c r="G20" s="29" t="s">
        <v>322</v>
      </c>
      <c r="H20" s="29" t="s">
        <v>385</v>
      </c>
      <c r="I20" s="29" t="s">
        <v>386</v>
      </c>
      <c r="J20" s="29" t="s">
        <v>381</v>
      </c>
      <c r="K20" s="29" t="s">
        <v>382</v>
      </c>
      <c r="L20" s="29" t="s">
        <v>258</v>
      </c>
      <c r="M20" s="29" t="s">
        <v>22</v>
      </c>
      <c r="N20" s="29" t="s">
        <v>5</v>
      </c>
      <c r="O20" s="29" t="s">
        <v>325</v>
      </c>
      <c r="P20" s="29" t="s">
        <v>391</v>
      </c>
      <c r="Q20" s="29" t="s">
        <v>392</v>
      </c>
      <c r="R20" s="29" t="s">
        <v>6</v>
      </c>
      <c r="S20" s="29" t="s">
        <v>6</v>
      </c>
      <c r="T20" s="30">
        <v>19425</v>
      </c>
    </row>
    <row r="21" spans="1:20" x14ac:dyDescent="0.25">
      <c r="A21" s="29" t="s">
        <v>1</v>
      </c>
      <c r="B21" s="29" t="s">
        <v>317</v>
      </c>
      <c r="C21" s="29" t="s">
        <v>318</v>
      </c>
      <c r="D21" s="29" t="s">
        <v>319</v>
      </c>
      <c r="E21" s="29" t="s">
        <v>320</v>
      </c>
      <c r="F21" s="29" t="s">
        <v>321</v>
      </c>
      <c r="G21" s="29" t="s">
        <v>322</v>
      </c>
      <c r="H21" s="29" t="s">
        <v>385</v>
      </c>
      <c r="I21" s="29" t="s">
        <v>386</v>
      </c>
      <c r="J21" s="29" t="s">
        <v>381</v>
      </c>
      <c r="K21" s="29" t="s">
        <v>382</v>
      </c>
      <c r="L21" s="29" t="s">
        <v>258</v>
      </c>
      <c r="M21" s="29" t="s">
        <v>22</v>
      </c>
      <c r="N21" s="29" t="s">
        <v>5</v>
      </c>
      <c r="O21" s="29" t="s">
        <v>325</v>
      </c>
      <c r="P21" s="29" t="s">
        <v>6</v>
      </c>
      <c r="Q21" s="29" t="s">
        <v>6</v>
      </c>
      <c r="R21" s="29" t="s">
        <v>6</v>
      </c>
      <c r="S21" s="29" t="s">
        <v>6</v>
      </c>
      <c r="T21" s="30">
        <v>1946252</v>
      </c>
    </row>
    <row r="22" spans="1:20" x14ac:dyDescent="0.25">
      <c r="A22" s="29" t="s">
        <v>1</v>
      </c>
      <c r="B22" s="29" t="s">
        <v>317</v>
      </c>
      <c r="C22" s="29" t="s">
        <v>318</v>
      </c>
      <c r="D22" s="29" t="s">
        <v>319</v>
      </c>
      <c r="E22" s="29" t="s">
        <v>320</v>
      </c>
      <c r="F22" s="29" t="s">
        <v>321</v>
      </c>
      <c r="G22" s="29" t="s">
        <v>322</v>
      </c>
      <c r="H22" s="29" t="s">
        <v>385</v>
      </c>
      <c r="I22" s="29" t="s">
        <v>386</v>
      </c>
      <c r="J22" s="29" t="s">
        <v>381</v>
      </c>
      <c r="K22" s="29" t="s">
        <v>382</v>
      </c>
      <c r="L22" s="29" t="s">
        <v>259</v>
      </c>
      <c r="M22" s="29" t="s">
        <v>23</v>
      </c>
      <c r="N22" s="29" t="s">
        <v>5</v>
      </c>
      <c r="O22" s="29" t="s">
        <v>325</v>
      </c>
      <c r="P22" s="29" t="s">
        <v>6</v>
      </c>
      <c r="Q22" s="29" t="s">
        <v>6</v>
      </c>
      <c r="R22" s="29" t="s">
        <v>6</v>
      </c>
      <c r="S22" s="29" t="s">
        <v>6</v>
      </c>
      <c r="T22" s="30">
        <v>20000</v>
      </c>
    </row>
    <row r="23" spans="1:20" x14ac:dyDescent="0.25">
      <c r="A23" s="29" t="s">
        <v>1</v>
      </c>
      <c r="B23" s="29" t="s">
        <v>317</v>
      </c>
      <c r="C23" s="29" t="s">
        <v>318</v>
      </c>
      <c r="D23" s="29" t="s">
        <v>319</v>
      </c>
      <c r="E23" s="29" t="s">
        <v>320</v>
      </c>
      <c r="F23" s="29" t="s">
        <v>321</v>
      </c>
      <c r="G23" s="29" t="s">
        <v>322</v>
      </c>
      <c r="H23" s="29" t="s">
        <v>385</v>
      </c>
      <c r="I23" s="29" t="s">
        <v>386</v>
      </c>
      <c r="J23" s="29" t="s">
        <v>381</v>
      </c>
      <c r="K23" s="29" t="s">
        <v>382</v>
      </c>
      <c r="L23" s="29" t="s">
        <v>260</v>
      </c>
      <c r="M23" s="29" t="s">
        <v>24</v>
      </c>
      <c r="N23" s="29" t="s">
        <v>5</v>
      </c>
      <c r="O23" s="29" t="s">
        <v>325</v>
      </c>
      <c r="P23" s="29" t="s">
        <v>6</v>
      </c>
      <c r="Q23" s="29" t="s">
        <v>6</v>
      </c>
      <c r="R23" s="29" t="s">
        <v>6</v>
      </c>
      <c r="S23" s="29" t="s">
        <v>6</v>
      </c>
      <c r="T23" s="30">
        <v>15000</v>
      </c>
    </row>
    <row r="24" spans="1:20" x14ac:dyDescent="0.25">
      <c r="A24" s="29" t="s">
        <v>1</v>
      </c>
      <c r="B24" s="29" t="s">
        <v>317</v>
      </c>
      <c r="C24" s="29" t="s">
        <v>318</v>
      </c>
      <c r="D24" s="29" t="s">
        <v>319</v>
      </c>
      <c r="E24" s="29" t="s">
        <v>320</v>
      </c>
      <c r="F24" s="29" t="s">
        <v>321</v>
      </c>
      <c r="G24" s="29" t="s">
        <v>322</v>
      </c>
      <c r="H24" s="29" t="s">
        <v>385</v>
      </c>
      <c r="I24" s="29" t="s">
        <v>386</v>
      </c>
      <c r="J24" s="29" t="s">
        <v>381</v>
      </c>
      <c r="K24" s="29" t="s">
        <v>382</v>
      </c>
      <c r="L24" s="29" t="s">
        <v>261</v>
      </c>
      <c r="M24" s="29" t="s">
        <v>25</v>
      </c>
      <c r="N24" s="29" t="s">
        <v>5</v>
      </c>
      <c r="O24" s="29" t="s">
        <v>325</v>
      </c>
      <c r="P24" s="29" t="s">
        <v>391</v>
      </c>
      <c r="Q24" s="29" t="s">
        <v>392</v>
      </c>
      <c r="R24" s="29" t="s">
        <v>6</v>
      </c>
      <c r="S24" s="29" t="s">
        <v>6</v>
      </c>
      <c r="T24" s="30">
        <v>282</v>
      </c>
    </row>
    <row r="25" spans="1:20" x14ac:dyDescent="0.25">
      <c r="A25" s="29" t="s">
        <v>1</v>
      </c>
      <c r="B25" s="29" t="s">
        <v>317</v>
      </c>
      <c r="C25" s="29" t="s">
        <v>318</v>
      </c>
      <c r="D25" s="29" t="s">
        <v>319</v>
      </c>
      <c r="E25" s="29" t="s">
        <v>320</v>
      </c>
      <c r="F25" s="29" t="s">
        <v>321</v>
      </c>
      <c r="G25" s="29" t="s">
        <v>322</v>
      </c>
      <c r="H25" s="29" t="s">
        <v>385</v>
      </c>
      <c r="I25" s="29" t="s">
        <v>386</v>
      </c>
      <c r="J25" s="29" t="s">
        <v>381</v>
      </c>
      <c r="K25" s="29" t="s">
        <v>382</v>
      </c>
      <c r="L25" s="29" t="s">
        <v>261</v>
      </c>
      <c r="M25" s="29" t="s">
        <v>25</v>
      </c>
      <c r="N25" s="29" t="s">
        <v>5</v>
      </c>
      <c r="O25" s="29" t="s">
        <v>325</v>
      </c>
      <c r="P25" s="29" t="s">
        <v>6</v>
      </c>
      <c r="Q25" s="29" t="s">
        <v>6</v>
      </c>
      <c r="R25" s="29" t="s">
        <v>6</v>
      </c>
      <c r="S25" s="29" t="s">
        <v>6</v>
      </c>
      <c r="T25" s="30">
        <v>131715</v>
      </c>
    </row>
    <row r="26" spans="1:20" x14ac:dyDescent="0.25">
      <c r="A26" s="29" t="s">
        <v>1</v>
      </c>
      <c r="B26" s="29" t="s">
        <v>317</v>
      </c>
      <c r="C26" s="29" t="s">
        <v>318</v>
      </c>
      <c r="D26" s="29" t="s">
        <v>319</v>
      </c>
      <c r="E26" s="29" t="s">
        <v>320</v>
      </c>
      <c r="F26" s="29" t="s">
        <v>321</v>
      </c>
      <c r="G26" s="29" t="s">
        <v>322</v>
      </c>
      <c r="H26" s="29" t="s">
        <v>385</v>
      </c>
      <c r="I26" s="29" t="s">
        <v>386</v>
      </c>
      <c r="J26" s="29" t="s">
        <v>381</v>
      </c>
      <c r="K26" s="29" t="s">
        <v>382</v>
      </c>
      <c r="L26" s="29" t="s">
        <v>262</v>
      </c>
      <c r="M26" s="29" t="s">
        <v>341</v>
      </c>
      <c r="N26" s="29" t="s">
        <v>5</v>
      </c>
      <c r="O26" s="29" t="s">
        <v>325</v>
      </c>
      <c r="P26" s="29" t="s">
        <v>391</v>
      </c>
      <c r="Q26" s="29" t="s">
        <v>392</v>
      </c>
      <c r="R26" s="29" t="s">
        <v>6</v>
      </c>
      <c r="S26" s="29" t="s">
        <v>6</v>
      </c>
      <c r="T26" s="30">
        <v>25172</v>
      </c>
    </row>
    <row r="27" spans="1:20" x14ac:dyDescent="0.25">
      <c r="A27" s="29" t="s">
        <v>1</v>
      </c>
      <c r="B27" s="29" t="s">
        <v>317</v>
      </c>
      <c r="C27" s="29" t="s">
        <v>318</v>
      </c>
      <c r="D27" s="29" t="s">
        <v>319</v>
      </c>
      <c r="E27" s="29" t="s">
        <v>320</v>
      </c>
      <c r="F27" s="29" t="s">
        <v>321</v>
      </c>
      <c r="G27" s="29" t="s">
        <v>322</v>
      </c>
      <c r="H27" s="29" t="s">
        <v>385</v>
      </c>
      <c r="I27" s="29" t="s">
        <v>386</v>
      </c>
      <c r="J27" s="29" t="s">
        <v>381</v>
      </c>
      <c r="K27" s="29" t="s">
        <v>382</v>
      </c>
      <c r="L27" s="29" t="s">
        <v>262</v>
      </c>
      <c r="M27" s="29" t="s">
        <v>341</v>
      </c>
      <c r="N27" s="29" t="s">
        <v>5</v>
      </c>
      <c r="O27" s="29" t="s">
        <v>325</v>
      </c>
      <c r="P27" s="29" t="s">
        <v>6</v>
      </c>
      <c r="Q27" s="29" t="s">
        <v>6</v>
      </c>
      <c r="R27" s="29" t="s">
        <v>6</v>
      </c>
      <c r="S27" s="29" t="s">
        <v>6</v>
      </c>
      <c r="T27" s="30">
        <v>683651</v>
      </c>
    </row>
    <row r="28" spans="1:20" x14ac:dyDescent="0.25">
      <c r="A28" s="29" t="s">
        <v>1</v>
      </c>
      <c r="B28" s="29" t="s">
        <v>317</v>
      </c>
      <c r="C28" s="29" t="s">
        <v>318</v>
      </c>
      <c r="D28" s="29" t="s">
        <v>319</v>
      </c>
      <c r="E28" s="29" t="s">
        <v>320</v>
      </c>
      <c r="F28" s="29" t="s">
        <v>321</v>
      </c>
      <c r="G28" s="29" t="s">
        <v>322</v>
      </c>
      <c r="H28" s="29" t="s">
        <v>385</v>
      </c>
      <c r="I28" s="29" t="s">
        <v>386</v>
      </c>
      <c r="J28" s="29" t="s">
        <v>381</v>
      </c>
      <c r="K28" s="29" t="s">
        <v>382</v>
      </c>
      <c r="L28" s="29" t="s">
        <v>263</v>
      </c>
      <c r="M28" s="29" t="s">
        <v>26</v>
      </c>
      <c r="N28" s="29" t="s">
        <v>5</v>
      </c>
      <c r="O28" s="29" t="s">
        <v>325</v>
      </c>
      <c r="P28" s="29" t="s">
        <v>6</v>
      </c>
      <c r="Q28" s="29" t="s">
        <v>6</v>
      </c>
      <c r="R28" s="29" t="s">
        <v>6</v>
      </c>
      <c r="S28" s="29" t="s">
        <v>6</v>
      </c>
      <c r="T28" s="30">
        <v>14548</v>
      </c>
    </row>
    <row r="29" spans="1:20" x14ac:dyDescent="0.25">
      <c r="A29" s="29" t="s">
        <v>1</v>
      </c>
      <c r="B29" s="29" t="s">
        <v>317</v>
      </c>
      <c r="C29" s="29" t="s">
        <v>318</v>
      </c>
      <c r="D29" s="29" t="s">
        <v>319</v>
      </c>
      <c r="E29" s="29" t="s">
        <v>320</v>
      </c>
      <c r="F29" s="29" t="s">
        <v>321</v>
      </c>
      <c r="G29" s="29" t="s">
        <v>322</v>
      </c>
      <c r="H29" s="29" t="s">
        <v>385</v>
      </c>
      <c r="I29" s="29" t="s">
        <v>386</v>
      </c>
      <c r="J29" s="29" t="s">
        <v>381</v>
      </c>
      <c r="K29" s="29" t="s">
        <v>382</v>
      </c>
      <c r="L29" s="29" t="s">
        <v>263</v>
      </c>
      <c r="M29" s="29" t="s">
        <v>26</v>
      </c>
      <c r="N29" s="29" t="s">
        <v>5</v>
      </c>
      <c r="O29" s="29" t="s">
        <v>325</v>
      </c>
      <c r="P29" s="29" t="s">
        <v>391</v>
      </c>
      <c r="Q29" s="29" t="s">
        <v>392</v>
      </c>
      <c r="R29" s="29" t="s">
        <v>6</v>
      </c>
      <c r="S29" s="29" t="s">
        <v>6</v>
      </c>
      <c r="T29" s="30">
        <v>138</v>
      </c>
    </row>
    <row r="30" spans="1:20" x14ac:dyDescent="0.25">
      <c r="A30" s="29" t="s">
        <v>1</v>
      </c>
      <c r="B30" s="29" t="s">
        <v>317</v>
      </c>
      <c r="C30" s="29" t="s">
        <v>318</v>
      </c>
      <c r="D30" s="29" t="s">
        <v>319</v>
      </c>
      <c r="E30" s="29" t="s">
        <v>320</v>
      </c>
      <c r="F30" s="29" t="s">
        <v>321</v>
      </c>
      <c r="G30" s="29" t="s">
        <v>322</v>
      </c>
      <c r="H30" s="29" t="s">
        <v>385</v>
      </c>
      <c r="I30" s="29" t="s">
        <v>386</v>
      </c>
      <c r="J30" s="29" t="s">
        <v>381</v>
      </c>
      <c r="K30" s="29" t="s">
        <v>382</v>
      </c>
      <c r="L30" s="29" t="s">
        <v>264</v>
      </c>
      <c r="M30" s="29" t="s">
        <v>27</v>
      </c>
      <c r="N30" s="29" t="s">
        <v>5</v>
      </c>
      <c r="O30" s="29" t="s">
        <v>325</v>
      </c>
      <c r="P30" s="29" t="s">
        <v>391</v>
      </c>
      <c r="Q30" s="29" t="s">
        <v>392</v>
      </c>
      <c r="R30" s="29" t="s">
        <v>6</v>
      </c>
      <c r="S30" s="29" t="s">
        <v>6</v>
      </c>
      <c r="T30" s="30">
        <v>138</v>
      </c>
    </row>
    <row r="31" spans="1:20" x14ac:dyDescent="0.25">
      <c r="A31" s="29" t="s">
        <v>1</v>
      </c>
      <c r="B31" s="29" t="s">
        <v>317</v>
      </c>
      <c r="C31" s="29" t="s">
        <v>318</v>
      </c>
      <c r="D31" s="29" t="s">
        <v>319</v>
      </c>
      <c r="E31" s="29" t="s">
        <v>320</v>
      </c>
      <c r="F31" s="29" t="s">
        <v>321</v>
      </c>
      <c r="G31" s="29" t="s">
        <v>322</v>
      </c>
      <c r="H31" s="29" t="s">
        <v>385</v>
      </c>
      <c r="I31" s="29" t="s">
        <v>386</v>
      </c>
      <c r="J31" s="29" t="s">
        <v>381</v>
      </c>
      <c r="K31" s="29" t="s">
        <v>382</v>
      </c>
      <c r="L31" s="29" t="s">
        <v>264</v>
      </c>
      <c r="M31" s="29" t="s">
        <v>27</v>
      </c>
      <c r="N31" s="29" t="s">
        <v>5</v>
      </c>
      <c r="O31" s="29" t="s">
        <v>325</v>
      </c>
      <c r="P31" s="29" t="s">
        <v>6</v>
      </c>
      <c r="Q31" s="29" t="s">
        <v>6</v>
      </c>
      <c r="R31" s="29" t="s">
        <v>6</v>
      </c>
      <c r="S31" s="29" t="s">
        <v>6</v>
      </c>
      <c r="T31" s="30">
        <v>14548</v>
      </c>
    </row>
    <row r="32" spans="1:20" x14ac:dyDescent="0.25">
      <c r="A32" s="29" t="s">
        <v>1</v>
      </c>
      <c r="B32" s="29" t="s">
        <v>317</v>
      </c>
      <c r="C32" s="29" t="s">
        <v>318</v>
      </c>
      <c r="D32" s="29" t="s">
        <v>319</v>
      </c>
      <c r="E32" s="29" t="s">
        <v>320</v>
      </c>
      <c r="F32" s="29" t="s">
        <v>321</v>
      </c>
      <c r="G32" s="29" t="s">
        <v>322</v>
      </c>
      <c r="H32" s="29" t="s">
        <v>385</v>
      </c>
      <c r="I32" s="29" t="s">
        <v>386</v>
      </c>
      <c r="J32" s="29" t="s">
        <v>381</v>
      </c>
      <c r="K32" s="29" t="s">
        <v>382</v>
      </c>
      <c r="L32" s="29" t="s">
        <v>265</v>
      </c>
      <c r="M32" s="29" t="s">
        <v>342</v>
      </c>
      <c r="N32" s="29" t="s">
        <v>5</v>
      </c>
      <c r="O32" s="29" t="s">
        <v>325</v>
      </c>
      <c r="P32" s="29" t="s">
        <v>391</v>
      </c>
      <c r="Q32" s="29" t="s">
        <v>392</v>
      </c>
      <c r="R32" s="29" t="s">
        <v>6</v>
      </c>
      <c r="S32" s="29" t="s">
        <v>6</v>
      </c>
      <c r="T32" s="30">
        <v>5486</v>
      </c>
    </row>
    <row r="33" spans="1:20" x14ac:dyDescent="0.25">
      <c r="A33" s="29" t="s">
        <v>1</v>
      </c>
      <c r="B33" s="29" t="s">
        <v>317</v>
      </c>
      <c r="C33" s="29" t="s">
        <v>318</v>
      </c>
      <c r="D33" s="29" t="s">
        <v>319</v>
      </c>
      <c r="E33" s="29" t="s">
        <v>320</v>
      </c>
      <c r="F33" s="29" t="s">
        <v>321</v>
      </c>
      <c r="G33" s="29" t="s">
        <v>322</v>
      </c>
      <c r="H33" s="29" t="s">
        <v>385</v>
      </c>
      <c r="I33" s="29" t="s">
        <v>386</v>
      </c>
      <c r="J33" s="29" t="s">
        <v>381</v>
      </c>
      <c r="K33" s="29" t="s">
        <v>382</v>
      </c>
      <c r="L33" s="29" t="s">
        <v>265</v>
      </c>
      <c r="M33" s="29" t="s">
        <v>342</v>
      </c>
      <c r="N33" s="29" t="s">
        <v>5</v>
      </c>
      <c r="O33" s="29" t="s">
        <v>325</v>
      </c>
      <c r="P33" s="29" t="s">
        <v>6</v>
      </c>
      <c r="Q33" s="29" t="s">
        <v>6</v>
      </c>
      <c r="R33" s="29" t="s">
        <v>6</v>
      </c>
      <c r="S33" s="29" t="s">
        <v>6</v>
      </c>
      <c r="T33" s="30">
        <v>323215</v>
      </c>
    </row>
    <row r="34" spans="1:20" x14ac:dyDescent="0.25">
      <c r="A34" s="29" t="s">
        <v>1</v>
      </c>
      <c r="B34" s="29" t="s">
        <v>317</v>
      </c>
      <c r="C34" s="29" t="s">
        <v>318</v>
      </c>
      <c r="D34" s="29" t="s">
        <v>319</v>
      </c>
      <c r="E34" s="29" t="s">
        <v>320</v>
      </c>
      <c r="F34" s="29" t="s">
        <v>321</v>
      </c>
      <c r="G34" s="29" t="s">
        <v>322</v>
      </c>
      <c r="H34" s="29" t="s">
        <v>385</v>
      </c>
      <c r="I34" s="29" t="s">
        <v>386</v>
      </c>
      <c r="J34" s="29" t="s">
        <v>381</v>
      </c>
      <c r="K34" s="29" t="s">
        <v>382</v>
      </c>
      <c r="L34" s="29" t="s">
        <v>266</v>
      </c>
      <c r="M34" s="29" t="s">
        <v>159</v>
      </c>
      <c r="N34" s="29" t="s">
        <v>5</v>
      </c>
      <c r="O34" s="29" t="s">
        <v>325</v>
      </c>
      <c r="P34" s="29" t="s">
        <v>6</v>
      </c>
      <c r="Q34" s="29" t="s">
        <v>6</v>
      </c>
      <c r="R34" s="29" t="s">
        <v>6</v>
      </c>
      <c r="S34" s="29" t="s">
        <v>6</v>
      </c>
      <c r="T34" s="30">
        <v>62502</v>
      </c>
    </row>
    <row r="35" spans="1:20" x14ac:dyDescent="0.25">
      <c r="A35" s="29" t="s">
        <v>1</v>
      </c>
      <c r="B35" s="29" t="s">
        <v>317</v>
      </c>
      <c r="C35" s="29" t="s">
        <v>318</v>
      </c>
      <c r="D35" s="29" t="s">
        <v>319</v>
      </c>
      <c r="E35" s="29" t="s">
        <v>320</v>
      </c>
      <c r="F35" s="29" t="s">
        <v>321</v>
      </c>
      <c r="G35" s="29" t="s">
        <v>322</v>
      </c>
      <c r="H35" s="29" t="s">
        <v>385</v>
      </c>
      <c r="I35" s="29" t="s">
        <v>386</v>
      </c>
      <c r="J35" s="29" t="s">
        <v>381</v>
      </c>
      <c r="K35" s="29" t="s">
        <v>382</v>
      </c>
      <c r="L35" s="29" t="s">
        <v>267</v>
      </c>
      <c r="M35" s="29" t="s">
        <v>343</v>
      </c>
      <c r="N35" s="29" t="s">
        <v>5</v>
      </c>
      <c r="O35" s="29" t="s">
        <v>325</v>
      </c>
      <c r="P35" s="29" t="s">
        <v>6</v>
      </c>
      <c r="Q35" s="29" t="s">
        <v>6</v>
      </c>
      <c r="R35" s="29" t="s">
        <v>6</v>
      </c>
      <c r="S35" s="29" t="s">
        <v>6</v>
      </c>
      <c r="T35" s="30">
        <v>1250</v>
      </c>
    </row>
    <row r="36" spans="1:20" x14ac:dyDescent="0.25">
      <c r="A36" s="29" t="s">
        <v>1</v>
      </c>
      <c r="B36" s="29" t="s">
        <v>317</v>
      </c>
      <c r="C36" s="29" t="s">
        <v>318</v>
      </c>
      <c r="D36" s="29" t="s">
        <v>319</v>
      </c>
      <c r="E36" s="29" t="s">
        <v>320</v>
      </c>
      <c r="F36" s="29" t="s">
        <v>321</v>
      </c>
      <c r="G36" s="29" t="s">
        <v>322</v>
      </c>
      <c r="H36" s="29" t="s">
        <v>385</v>
      </c>
      <c r="I36" s="29" t="s">
        <v>386</v>
      </c>
      <c r="J36" s="29" t="s">
        <v>381</v>
      </c>
      <c r="K36" s="29" t="s">
        <v>382</v>
      </c>
      <c r="L36" s="29" t="s">
        <v>268</v>
      </c>
      <c r="M36" s="29" t="s">
        <v>28</v>
      </c>
      <c r="N36" s="29" t="s">
        <v>5</v>
      </c>
      <c r="O36" s="29" t="s">
        <v>325</v>
      </c>
      <c r="P36" s="29" t="s">
        <v>6</v>
      </c>
      <c r="Q36" s="29" t="s">
        <v>6</v>
      </c>
      <c r="R36" s="29" t="s">
        <v>6</v>
      </c>
      <c r="S36" s="29" t="s">
        <v>6</v>
      </c>
      <c r="T36" s="30">
        <v>19171</v>
      </c>
    </row>
    <row r="37" spans="1:20" x14ac:dyDescent="0.25">
      <c r="A37" s="29" t="s">
        <v>1</v>
      </c>
      <c r="B37" s="29" t="s">
        <v>317</v>
      </c>
      <c r="C37" s="29" t="s">
        <v>318</v>
      </c>
      <c r="D37" s="29" t="s">
        <v>319</v>
      </c>
      <c r="E37" s="29" t="s">
        <v>320</v>
      </c>
      <c r="F37" s="29" t="s">
        <v>321</v>
      </c>
      <c r="G37" s="29" t="s">
        <v>322</v>
      </c>
      <c r="H37" s="29" t="s">
        <v>385</v>
      </c>
      <c r="I37" s="29" t="s">
        <v>386</v>
      </c>
      <c r="J37" s="29" t="s">
        <v>381</v>
      </c>
      <c r="K37" s="29" t="s">
        <v>382</v>
      </c>
      <c r="L37" s="29" t="s">
        <v>270</v>
      </c>
      <c r="M37" s="29" t="s">
        <v>30</v>
      </c>
      <c r="N37" s="29" t="s">
        <v>5</v>
      </c>
      <c r="O37" s="29" t="s">
        <v>325</v>
      </c>
      <c r="P37" s="29" t="s">
        <v>6</v>
      </c>
      <c r="Q37" s="29" t="s">
        <v>6</v>
      </c>
      <c r="R37" s="29" t="s">
        <v>6</v>
      </c>
      <c r="S37" s="29" t="s">
        <v>6</v>
      </c>
      <c r="T37" s="30">
        <v>29032</v>
      </c>
    </row>
    <row r="38" spans="1:20" x14ac:dyDescent="0.25">
      <c r="A38" s="29" t="s">
        <v>1</v>
      </c>
      <c r="B38" s="29" t="s">
        <v>317</v>
      </c>
      <c r="C38" s="29" t="s">
        <v>318</v>
      </c>
      <c r="D38" s="29" t="s">
        <v>319</v>
      </c>
      <c r="E38" s="29" t="s">
        <v>320</v>
      </c>
      <c r="F38" s="29" t="s">
        <v>321</v>
      </c>
      <c r="G38" s="29" t="s">
        <v>322</v>
      </c>
      <c r="H38" s="29" t="s">
        <v>385</v>
      </c>
      <c r="I38" s="29" t="s">
        <v>386</v>
      </c>
      <c r="J38" s="29" t="s">
        <v>381</v>
      </c>
      <c r="K38" s="29" t="s">
        <v>382</v>
      </c>
      <c r="L38" s="29" t="s">
        <v>271</v>
      </c>
      <c r="M38" s="29" t="s">
        <v>31</v>
      </c>
      <c r="N38" s="29" t="s">
        <v>5</v>
      </c>
      <c r="O38" s="29" t="s">
        <v>325</v>
      </c>
      <c r="P38" s="29" t="s">
        <v>6</v>
      </c>
      <c r="Q38" s="29" t="s">
        <v>6</v>
      </c>
      <c r="R38" s="29" t="s">
        <v>6</v>
      </c>
      <c r="S38" s="29" t="s">
        <v>6</v>
      </c>
      <c r="T38" s="30">
        <v>1000</v>
      </c>
    </row>
    <row r="39" spans="1:20" x14ac:dyDescent="0.25">
      <c r="A39" s="29" t="s">
        <v>1</v>
      </c>
      <c r="B39" s="29" t="s">
        <v>317</v>
      </c>
      <c r="C39" s="29" t="s">
        <v>318</v>
      </c>
      <c r="D39" s="29" t="s">
        <v>319</v>
      </c>
      <c r="E39" s="29" t="s">
        <v>320</v>
      </c>
      <c r="F39" s="29" t="s">
        <v>321</v>
      </c>
      <c r="G39" s="29" t="s">
        <v>322</v>
      </c>
      <c r="H39" s="29" t="s">
        <v>385</v>
      </c>
      <c r="I39" s="29" t="s">
        <v>386</v>
      </c>
      <c r="J39" s="29" t="s">
        <v>381</v>
      </c>
      <c r="K39" s="29" t="s">
        <v>382</v>
      </c>
      <c r="L39" s="29" t="s">
        <v>272</v>
      </c>
      <c r="M39" s="29" t="s">
        <v>32</v>
      </c>
      <c r="N39" s="29" t="s">
        <v>5</v>
      </c>
      <c r="O39" s="29" t="s">
        <v>325</v>
      </c>
      <c r="P39" s="29" t="s">
        <v>6</v>
      </c>
      <c r="Q39" s="29" t="s">
        <v>6</v>
      </c>
      <c r="R39" s="29" t="s">
        <v>6</v>
      </c>
      <c r="S39" s="29" t="s">
        <v>6</v>
      </c>
      <c r="T39" s="30">
        <v>164401</v>
      </c>
    </row>
    <row r="40" spans="1:20" x14ac:dyDescent="0.25">
      <c r="A40" s="29" t="s">
        <v>1</v>
      </c>
      <c r="B40" s="29" t="s">
        <v>317</v>
      </c>
      <c r="C40" s="29" t="s">
        <v>318</v>
      </c>
      <c r="D40" s="29" t="s">
        <v>319</v>
      </c>
      <c r="E40" s="29" t="s">
        <v>320</v>
      </c>
      <c r="F40" s="29" t="s">
        <v>321</v>
      </c>
      <c r="G40" s="29" t="s">
        <v>322</v>
      </c>
      <c r="H40" s="29" t="s">
        <v>385</v>
      </c>
      <c r="I40" s="29" t="s">
        <v>386</v>
      </c>
      <c r="J40" s="29" t="s">
        <v>381</v>
      </c>
      <c r="K40" s="29" t="s">
        <v>382</v>
      </c>
      <c r="L40" s="29" t="s">
        <v>409</v>
      </c>
      <c r="M40" s="29" t="s">
        <v>410</v>
      </c>
      <c r="N40" s="29" t="s">
        <v>5</v>
      </c>
      <c r="O40" s="29" t="s">
        <v>325</v>
      </c>
      <c r="P40" s="29" t="s">
        <v>6</v>
      </c>
      <c r="Q40" s="29" t="s">
        <v>6</v>
      </c>
      <c r="R40" s="29" t="s">
        <v>6</v>
      </c>
      <c r="S40" s="29" t="s">
        <v>6</v>
      </c>
      <c r="T40" s="30">
        <v>57000</v>
      </c>
    </row>
    <row r="41" spans="1:20" x14ac:dyDescent="0.25">
      <c r="A41" s="29" t="s">
        <v>1</v>
      </c>
      <c r="B41" s="29" t="s">
        <v>317</v>
      </c>
      <c r="C41" s="29" t="s">
        <v>318</v>
      </c>
      <c r="D41" s="29" t="s">
        <v>319</v>
      </c>
      <c r="E41" s="29" t="s">
        <v>320</v>
      </c>
      <c r="F41" s="29" t="s">
        <v>321</v>
      </c>
      <c r="G41" s="29" t="s">
        <v>322</v>
      </c>
      <c r="H41" s="29" t="s">
        <v>385</v>
      </c>
      <c r="I41" s="29" t="s">
        <v>386</v>
      </c>
      <c r="J41" s="29" t="s">
        <v>381</v>
      </c>
      <c r="K41" s="29" t="s">
        <v>382</v>
      </c>
      <c r="L41" s="29" t="s">
        <v>273</v>
      </c>
      <c r="M41" s="29" t="s">
        <v>33</v>
      </c>
      <c r="N41" s="29" t="s">
        <v>5</v>
      </c>
      <c r="O41" s="29" t="s">
        <v>325</v>
      </c>
      <c r="P41" s="29" t="s">
        <v>6</v>
      </c>
      <c r="Q41" s="29" t="s">
        <v>6</v>
      </c>
      <c r="R41" s="29" t="s">
        <v>6</v>
      </c>
      <c r="S41" s="29" t="s">
        <v>6</v>
      </c>
      <c r="T41" s="30">
        <v>11793</v>
      </c>
    </row>
    <row r="42" spans="1:20" x14ac:dyDescent="0.25">
      <c r="A42" s="29" t="s">
        <v>1</v>
      </c>
      <c r="B42" s="29" t="s">
        <v>317</v>
      </c>
      <c r="C42" s="29" t="s">
        <v>318</v>
      </c>
      <c r="D42" s="29" t="s">
        <v>319</v>
      </c>
      <c r="E42" s="29" t="s">
        <v>320</v>
      </c>
      <c r="F42" s="29" t="s">
        <v>321</v>
      </c>
      <c r="G42" s="29" t="s">
        <v>322</v>
      </c>
      <c r="H42" s="29" t="s">
        <v>385</v>
      </c>
      <c r="I42" s="29" t="s">
        <v>386</v>
      </c>
      <c r="J42" s="29" t="s">
        <v>381</v>
      </c>
      <c r="K42" s="29" t="s">
        <v>382</v>
      </c>
      <c r="L42" s="29" t="s">
        <v>274</v>
      </c>
      <c r="M42" s="29" t="s">
        <v>344</v>
      </c>
      <c r="N42" s="29" t="s">
        <v>5</v>
      </c>
      <c r="O42" s="29" t="s">
        <v>325</v>
      </c>
      <c r="P42" s="29" t="s">
        <v>6</v>
      </c>
      <c r="Q42" s="29" t="s">
        <v>6</v>
      </c>
      <c r="R42" s="29" t="s">
        <v>6</v>
      </c>
      <c r="S42" s="29" t="s">
        <v>6</v>
      </c>
      <c r="T42" s="30">
        <v>7325</v>
      </c>
    </row>
    <row r="43" spans="1:20" x14ac:dyDescent="0.25">
      <c r="A43" s="29" t="s">
        <v>1</v>
      </c>
      <c r="B43" s="29" t="s">
        <v>317</v>
      </c>
      <c r="C43" s="29" t="s">
        <v>318</v>
      </c>
      <c r="D43" s="29" t="s">
        <v>319</v>
      </c>
      <c r="E43" s="29" t="s">
        <v>320</v>
      </c>
      <c r="F43" s="29" t="s">
        <v>321</v>
      </c>
      <c r="G43" s="29" t="s">
        <v>322</v>
      </c>
      <c r="H43" s="29" t="s">
        <v>385</v>
      </c>
      <c r="I43" s="29" t="s">
        <v>386</v>
      </c>
      <c r="J43" s="29" t="s">
        <v>381</v>
      </c>
      <c r="K43" s="29" t="s">
        <v>382</v>
      </c>
      <c r="L43" s="29" t="s">
        <v>276</v>
      </c>
      <c r="M43" s="29" t="s">
        <v>35</v>
      </c>
      <c r="N43" s="29" t="s">
        <v>5</v>
      </c>
      <c r="O43" s="29" t="s">
        <v>325</v>
      </c>
      <c r="P43" s="29" t="s">
        <v>6</v>
      </c>
      <c r="Q43" s="29" t="s">
        <v>6</v>
      </c>
      <c r="R43" s="29" t="s">
        <v>6</v>
      </c>
      <c r="S43" s="29" t="s">
        <v>6</v>
      </c>
      <c r="T43" s="30">
        <v>12917</v>
      </c>
    </row>
    <row r="44" spans="1:20" x14ac:dyDescent="0.25">
      <c r="A44" s="29" t="s">
        <v>1</v>
      </c>
      <c r="B44" s="29" t="s">
        <v>317</v>
      </c>
      <c r="C44" s="29" t="s">
        <v>318</v>
      </c>
      <c r="D44" s="29" t="s">
        <v>319</v>
      </c>
      <c r="E44" s="29" t="s">
        <v>320</v>
      </c>
      <c r="F44" s="29" t="s">
        <v>321</v>
      </c>
      <c r="G44" s="29" t="s">
        <v>322</v>
      </c>
      <c r="H44" s="29" t="s">
        <v>385</v>
      </c>
      <c r="I44" s="29" t="s">
        <v>386</v>
      </c>
      <c r="J44" s="29" t="s">
        <v>381</v>
      </c>
      <c r="K44" s="29" t="s">
        <v>382</v>
      </c>
      <c r="L44" s="29" t="s">
        <v>277</v>
      </c>
      <c r="M44" s="29" t="s">
        <v>36</v>
      </c>
      <c r="N44" s="29" t="s">
        <v>5</v>
      </c>
      <c r="O44" s="29" t="s">
        <v>325</v>
      </c>
      <c r="P44" s="29" t="s">
        <v>6</v>
      </c>
      <c r="Q44" s="29" t="s">
        <v>6</v>
      </c>
      <c r="R44" s="29" t="s">
        <v>6</v>
      </c>
      <c r="S44" s="29" t="s">
        <v>6</v>
      </c>
      <c r="T44" s="30">
        <v>48925</v>
      </c>
    </row>
    <row r="45" spans="1:20" x14ac:dyDescent="0.25">
      <c r="A45" s="29" t="s">
        <v>1</v>
      </c>
      <c r="B45" s="29" t="s">
        <v>317</v>
      </c>
      <c r="C45" s="29" t="s">
        <v>318</v>
      </c>
      <c r="D45" s="29" t="s">
        <v>319</v>
      </c>
      <c r="E45" s="29" t="s">
        <v>320</v>
      </c>
      <c r="F45" s="29" t="s">
        <v>321</v>
      </c>
      <c r="G45" s="29" t="s">
        <v>322</v>
      </c>
      <c r="H45" s="29" t="s">
        <v>385</v>
      </c>
      <c r="I45" s="29" t="s">
        <v>386</v>
      </c>
      <c r="J45" s="29" t="s">
        <v>381</v>
      </c>
      <c r="K45" s="29" t="s">
        <v>382</v>
      </c>
      <c r="L45" s="29" t="s">
        <v>278</v>
      </c>
      <c r="M45" s="29" t="s">
        <v>37</v>
      </c>
      <c r="N45" s="29" t="s">
        <v>5</v>
      </c>
      <c r="O45" s="29" t="s">
        <v>325</v>
      </c>
      <c r="P45" s="29" t="s">
        <v>391</v>
      </c>
      <c r="Q45" s="29" t="s">
        <v>392</v>
      </c>
      <c r="R45" s="29" t="s">
        <v>6</v>
      </c>
      <c r="S45" s="29" t="s">
        <v>6</v>
      </c>
      <c r="T45" s="30">
        <v>4000</v>
      </c>
    </row>
    <row r="46" spans="1:20" x14ac:dyDescent="0.25">
      <c r="A46" s="29" t="s">
        <v>1</v>
      </c>
      <c r="B46" s="29" t="s">
        <v>317</v>
      </c>
      <c r="C46" s="29" t="s">
        <v>318</v>
      </c>
      <c r="D46" s="29" t="s">
        <v>319</v>
      </c>
      <c r="E46" s="29" t="s">
        <v>320</v>
      </c>
      <c r="F46" s="29" t="s">
        <v>321</v>
      </c>
      <c r="G46" s="29" t="s">
        <v>322</v>
      </c>
      <c r="H46" s="29" t="s">
        <v>385</v>
      </c>
      <c r="I46" s="29" t="s">
        <v>386</v>
      </c>
      <c r="J46" s="29" t="s">
        <v>381</v>
      </c>
      <c r="K46" s="29" t="s">
        <v>382</v>
      </c>
      <c r="L46" s="29" t="s">
        <v>278</v>
      </c>
      <c r="M46" s="29" t="s">
        <v>37</v>
      </c>
      <c r="N46" s="29" t="s">
        <v>5</v>
      </c>
      <c r="O46" s="29" t="s">
        <v>325</v>
      </c>
      <c r="P46" s="29" t="s">
        <v>235</v>
      </c>
      <c r="Q46" s="29" t="s">
        <v>329</v>
      </c>
      <c r="R46" s="29" t="s">
        <v>6</v>
      </c>
      <c r="S46" s="29" t="s">
        <v>6</v>
      </c>
      <c r="T46" s="30">
        <v>5000</v>
      </c>
    </row>
    <row r="47" spans="1:20" x14ac:dyDescent="0.25">
      <c r="A47" s="29" t="s">
        <v>1</v>
      </c>
      <c r="B47" s="29" t="s">
        <v>317</v>
      </c>
      <c r="C47" s="29" t="s">
        <v>318</v>
      </c>
      <c r="D47" s="29" t="s">
        <v>319</v>
      </c>
      <c r="E47" s="29" t="s">
        <v>320</v>
      </c>
      <c r="F47" s="29" t="s">
        <v>321</v>
      </c>
      <c r="G47" s="29" t="s">
        <v>322</v>
      </c>
      <c r="H47" s="29" t="s">
        <v>385</v>
      </c>
      <c r="I47" s="29" t="s">
        <v>386</v>
      </c>
      <c r="J47" s="29" t="s">
        <v>381</v>
      </c>
      <c r="K47" s="29" t="s">
        <v>382</v>
      </c>
      <c r="L47" s="29" t="s">
        <v>278</v>
      </c>
      <c r="M47" s="29" t="s">
        <v>37</v>
      </c>
      <c r="N47" s="29" t="s">
        <v>5</v>
      </c>
      <c r="O47" s="29" t="s">
        <v>325</v>
      </c>
      <c r="P47" s="29" t="s">
        <v>6</v>
      </c>
      <c r="Q47" s="29" t="s">
        <v>6</v>
      </c>
      <c r="R47" s="29" t="s">
        <v>6</v>
      </c>
      <c r="S47" s="29" t="s">
        <v>6</v>
      </c>
      <c r="T47" s="30">
        <v>86046</v>
      </c>
    </row>
    <row r="48" spans="1:20" x14ac:dyDescent="0.25">
      <c r="A48" s="29" t="s">
        <v>1</v>
      </c>
      <c r="B48" s="29" t="s">
        <v>317</v>
      </c>
      <c r="C48" s="29" t="s">
        <v>318</v>
      </c>
      <c r="D48" s="29" t="s">
        <v>319</v>
      </c>
      <c r="E48" s="29" t="s">
        <v>320</v>
      </c>
      <c r="F48" s="29" t="s">
        <v>321</v>
      </c>
      <c r="G48" s="29" t="s">
        <v>322</v>
      </c>
      <c r="H48" s="29" t="s">
        <v>385</v>
      </c>
      <c r="I48" s="29" t="s">
        <v>386</v>
      </c>
      <c r="J48" s="29" t="s">
        <v>381</v>
      </c>
      <c r="K48" s="29" t="s">
        <v>382</v>
      </c>
      <c r="L48" s="29" t="s">
        <v>411</v>
      </c>
      <c r="M48" s="29" t="s">
        <v>412</v>
      </c>
      <c r="N48" s="29" t="s">
        <v>5</v>
      </c>
      <c r="O48" s="29" t="s">
        <v>325</v>
      </c>
      <c r="P48" s="29" t="s">
        <v>6</v>
      </c>
      <c r="Q48" s="29" t="s">
        <v>6</v>
      </c>
      <c r="R48" s="29" t="s">
        <v>6</v>
      </c>
      <c r="S48" s="29" t="s">
        <v>6</v>
      </c>
      <c r="T48" s="30">
        <v>1000</v>
      </c>
    </row>
    <row r="49" spans="1:20" x14ac:dyDescent="0.25">
      <c r="A49" s="29" t="s">
        <v>1</v>
      </c>
      <c r="B49" s="29" t="s">
        <v>317</v>
      </c>
      <c r="C49" s="29" t="s">
        <v>318</v>
      </c>
      <c r="D49" s="29" t="s">
        <v>319</v>
      </c>
      <c r="E49" s="29" t="s">
        <v>320</v>
      </c>
      <c r="F49" s="29" t="s">
        <v>321</v>
      </c>
      <c r="G49" s="29" t="s">
        <v>322</v>
      </c>
      <c r="H49" s="29" t="s">
        <v>385</v>
      </c>
      <c r="I49" s="29" t="s">
        <v>386</v>
      </c>
      <c r="J49" s="29" t="s">
        <v>381</v>
      </c>
      <c r="K49" s="29" t="s">
        <v>382</v>
      </c>
      <c r="L49" s="29" t="s">
        <v>280</v>
      </c>
      <c r="M49" s="29" t="s">
        <v>38</v>
      </c>
      <c r="N49" s="29" t="s">
        <v>5</v>
      </c>
      <c r="O49" s="29" t="s">
        <v>325</v>
      </c>
      <c r="P49" s="29" t="s">
        <v>6</v>
      </c>
      <c r="Q49" s="29" t="s">
        <v>6</v>
      </c>
      <c r="R49" s="29" t="s">
        <v>6</v>
      </c>
      <c r="S49" s="29" t="s">
        <v>6</v>
      </c>
      <c r="T49" s="30">
        <v>55076</v>
      </c>
    </row>
    <row r="50" spans="1:20" x14ac:dyDescent="0.25">
      <c r="A50" s="29" t="s">
        <v>1</v>
      </c>
      <c r="B50" s="29" t="s">
        <v>317</v>
      </c>
      <c r="C50" s="29" t="s">
        <v>318</v>
      </c>
      <c r="D50" s="29" t="s">
        <v>319</v>
      </c>
      <c r="E50" s="29" t="s">
        <v>320</v>
      </c>
      <c r="F50" s="29" t="s">
        <v>321</v>
      </c>
      <c r="G50" s="29" t="s">
        <v>322</v>
      </c>
      <c r="H50" s="29" t="s">
        <v>385</v>
      </c>
      <c r="I50" s="29" t="s">
        <v>386</v>
      </c>
      <c r="J50" s="29" t="s">
        <v>381</v>
      </c>
      <c r="K50" s="29" t="s">
        <v>382</v>
      </c>
      <c r="L50" s="29" t="s">
        <v>371</v>
      </c>
      <c r="M50" s="29" t="s">
        <v>372</v>
      </c>
      <c r="N50" s="29" t="s">
        <v>5</v>
      </c>
      <c r="O50" s="29" t="s">
        <v>325</v>
      </c>
      <c r="P50" s="29" t="s">
        <v>6</v>
      </c>
      <c r="Q50" s="29" t="s">
        <v>6</v>
      </c>
      <c r="R50" s="29" t="s">
        <v>6</v>
      </c>
      <c r="S50" s="29" t="s">
        <v>6</v>
      </c>
      <c r="T50" s="30">
        <v>18000</v>
      </c>
    </row>
    <row r="51" spans="1:20" x14ac:dyDescent="0.25">
      <c r="A51" s="29" t="s">
        <v>1</v>
      </c>
      <c r="B51" s="29" t="s">
        <v>317</v>
      </c>
      <c r="C51" s="29" t="s">
        <v>318</v>
      </c>
      <c r="D51" s="29" t="s">
        <v>319</v>
      </c>
      <c r="E51" s="29" t="s">
        <v>320</v>
      </c>
      <c r="F51" s="29" t="s">
        <v>321</v>
      </c>
      <c r="G51" s="29" t="s">
        <v>322</v>
      </c>
      <c r="H51" s="29" t="s">
        <v>385</v>
      </c>
      <c r="I51" s="29" t="s">
        <v>386</v>
      </c>
      <c r="J51" s="29" t="s">
        <v>381</v>
      </c>
      <c r="K51" s="29" t="s">
        <v>382</v>
      </c>
      <c r="L51" s="29" t="s">
        <v>281</v>
      </c>
      <c r="M51" s="29" t="s">
        <v>39</v>
      </c>
      <c r="N51" s="29" t="s">
        <v>5</v>
      </c>
      <c r="O51" s="29" t="s">
        <v>325</v>
      </c>
      <c r="P51" s="29" t="s">
        <v>6</v>
      </c>
      <c r="Q51" s="29" t="s">
        <v>6</v>
      </c>
      <c r="R51" s="29" t="s">
        <v>6</v>
      </c>
      <c r="S51" s="29" t="s">
        <v>6</v>
      </c>
      <c r="T51" s="30">
        <v>8911</v>
      </c>
    </row>
    <row r="52" spans="1:20" x14ac:dyDescent="0.25">
      <c r="A52" s="29" t="s">
        <v>1</v>
      </c>
      <c r="B52" s="29" t="s">
        <v>317</v>
      </c>
      <c r="C52" s="29" t="s">
        <v>318</v>
      </c>
      <c r="D52" s="29" t="s">
        <v>319</v>
      </c>
      <c r="E52" s="29" t="s">
        <v>320</v>
      </c>
      <c r="F52" s="29" t="s">
        <v>321</v>
      </c>
      <c r="G52" s="29" t="s">
        <v>322</v>
      </c>
      <c r="H52" s="29" t="s">
        <v>385</v>
      </c>
      <c r="I52" s="29" t="s">
        <v>386</v>
      </c>
      <c r="J52" s="29" t="s">
        <v>381</v>
      </c>
      <c r="K52" s="29" t="s">
        <v>382</v>
      </c>
      <c r="L52" s="29" t="s">
        <v>283</v>
      </c>
      <c r="M52" s="29" t="s">
        <v>41</v>
      </c>
      <c r="N52" s="29" t="s">
        <v>5</v>
      </c>
      <c r="O52" s="29" t="s">
        <v>325</v>
      </c>
      <c r="P52" s="29" t="s">
        <v>6</v>
      </c>
      <c r="Q52" s="29" t="s">
        <v>6</v>
      </c>
      <c r="R52" s="29" t="s">
        <v>6</v>
      </c>
      <c r="S52" s="29" t="s">
        <v>6</v>
      </c>
      <c r="T52" s="30">
        <v>16000</v>
      </c>
    </row>
    <row r="53" spans="1:20" x14ac:dyDescent="0.25">
      <c r="A53" s="29" t="s">
        <v>1</v>
      </c>
      <c r="B53" s="29" t="s">
        <v>317</v>
      </c>
      <c r="C53" s="29" t="s">
        <v>318</v>
      </c>
      <c r="D53" s="29" t="s">
        <v>319</v>
      </c>
      <c r="E53" s="29" t="s">
        <v>320</v>
      </c>
      <c r="F53" s="29" t="s">
        <v>321</v>
      </c>
      <c r="G53" s="29" t="s">
        <v>322</v>
      </c>
      <c r="H53" s="29" t="s">
        <v>385</v>
      </c>
      <c r="I53" s="29" t="s">
        <v>386</v>
      </c>
      <c r="J53" s="29" t="s">
        <v>381</v>
      </c>
      <c r="K53" s="29" t="s">
        <v>382</v>
      </c>
      <c r="L53" s="29" t="s">
        <v>413</v>
      </c>
      <c r="M53" s="29" t="s">
        <v>414</v>
      </c>
      <c r="N53" s="29" t="s">
        <v>5</v>
      </c>
      <c r="O53" s="29" t="s">
        <v>325</v>
      </c>
      <c r="P53" s="29" t="s">
        <v>6</v>
      </c>
      <c r="Q53" s="29" t="s">
        <v>6</v>
      </c>
      <c r="R53" s="29" t="s">
        <v>6</v>
      </c>
      <c r="S53" s="29" t="s">
        <v>6</v>
      </c>
      <c r="T53" s="30">
        <v>1200</v>
      </c>
    </row>
    <row r="54" spans="1:20" x14ac:dyDescent="0.25">
      <c r="A54" s="29" t="s">
        <v>1</v>
      </c>
      <c r="B54" s="29" t="s">
        <v>317</v>
      </c>
      <c r="C54" s="29" t="s">
        <v>318</v>
      </c>
      <c r="D54" s="29" t="s">
        <v>319</v>
      </c>
      <c r="E54" s="29" t="s">
        <v>320</v>
      </c>
      <c r="F54" s="29" t="s">
        <v>321</v>
      </c>
      <c r="G54" s="29" t="s">
        <v>322</v>
      </c>
      <c r="H54" s="29" t="s">
        <v>385</v>
      </c>
      <c r="I54" s="29" t="s">
        <v>386</v>
      </c>
      <c r="J54" s="29" t="s">
        <v>381</v>
      </c>
      <c r="K54" s="29" t="s">
        <v>382</v>
      </c>
      <c r="L54" s="29" t="s">
        <v>288</v>
      </c>
      <c r="M54" s="29" t="s">
        <v>42</v>
      </c>
      <c r="N54" s="29" t="s">
        <v>5</v>
      </c>
      <c r="O54" s="29" t="s">
        <v>325</v>
      </c>
      <c r="P54" s="29" t="s">
        <v>391</v>
      </c>
      <c r="Q54" s="29" t="s">
        <v>392</v>
      </c>
      <c r="R54" s="29" t="s">
        <v>6</v>
      </c>
      <c r="S54" s="29" t="s">
        <v>6</v>
      </c>
      <c r="T54" s="30">
        <v>6000</v>
      </c>
    </row>
    <row r="55" spans="1:20" x14ac:dyDescent="0.25">
      <c r="A55" s="29" t="s">
        <v>1</v>
      </c>
      <c r="B55" s="29" t="s">
        <v>317</v>
      </c>
      <c r="C55" s="29" t="s">
        <v>318</v>
      </c>
      <c r="D55" s="29" t="s">
        <v>319</v>
      </c>
      <c r="E55" s="29" t="s">
        <v>320</v>
      </c>
      <c r="F55" s="29" t="s">
        <v>321</v>
      </c>
      <c r="G55" s="29" t="s">
        <v>322</v>
      </c>
      <c r="H55" s="29" t="s">
        <v>385</v>
      </c>
      <c r="I55" s="29" t="s">
        <v>386</v>
      </c>
      <c r="J55" s="29" t="s">
        <v>381</v>
      </c>
      <c r="K55" s="29" t="s">
        <v>382</v>
      </c>
      <c r="L55" s="29" t="s">
        <v>288</v>
      </c>
      <c r="M55" s="29" t="s">
        <v>42</v>
      </c>
      <c r="N55" s="29" t="s">
        <v>5</v>
      </c>
      <c r="O55" s="29" t="s">
        <v>325</v>
      </c>
      <c r="P55" s="29" t="s">
        <v>6</v>
      </c>
      <c r="Q55" s="29" t="s">
        <v>6</v>
      </c>
      <c r="R55" s="29" t="s">
        <v>6</v>
      </c>
      <c r="S55" s="29" t="s">
        <v>6</v>
      </c>
      <c r="T55" s="30">
        <v>25000</v>
      </c>
    </row>
    <row r="56" spans="1:20" x14ac:dyDescent="0.25">
      <c r="A56" s="29" t="s">
        <v>1</v>
      </c>
      <c r="B56" s="29" t="s">
        <v>317</v>
      </c>
      <c r="C56" s="29" t="s">
        <v>318</v>
      </c>
      <c r="D56" s="29" t="s">
        <v>319</v>
      </c>
      <c r="E56" s="29" t="s">
        <v>320</v>
      </c>
      <c r="F56" s="29" t="s">
        <v>321</v>
      </c>
      <c r="G56" s="29" t="s">
        <v>322</v>
      </c>
      <c r="H56" s="29" t="s">
        <v>385</v>
      </c>
      <c r="I56" s="29" t="s">
        <v>386</v>
      </c>
      <c r="J56" s="29" t="s">
        <v>381</v>
      </c>
      <c r="K56" s="29" t="s">
        <v>382</v>
      </c>
      <c r="L56" s="29" t="s">
        <v>289</v>
      </c>
      <c r="M56" s="29" t="s">
        <v>43</v>
      </c>
      <c r="N56" s="29" t="s">
        <v>5</v>
      </c>
      <c r="O56" s="29" t="s">
        <v>325</v>
      </c>
      <c r="P56" s="29" t="s">
        <v>6</v>
      </c>
      <c r="Q56" s="29" t="s">
        <v>6</v>
      </c>
      <c r="R56" s="29" t="s">
        <v>6</v>
      </c>
      <c r="S56" s="29" t="s">
        <v>6</v>
      </c>
      <c r="T56" s="30">
        <v>27000</v>
      </c>
    </row>
    <row r="57" spans="1:20" x14ac:dyDescent="0.25">
      <c r="A57" s="29" t="s">
        <v>1</v>
      </c>
      <c r="B57" s="29" t="s">
        <v>317</v>
      </c>
      <c r="C57" s="29" t="s">
        <v>318</v>
      </c>
      <c r="D57" s="29" t="s">
        <v>319</v>
      </c>
      <c r="E57" s="29" t="s">
        <v>320</v>
      </c>
      <c r="F57" s="29" t="s">
        <v>321</v>
      </c>
      <c r="G57" s="29" t="s">
        <v>322</v>
      </c>
      <c r="H57" s="29" t="s">
        <v>385</v>
      </c>
      <c r="I57" s="29" t="s">
        <v>386</v>
      </c>
      <c r="J57" s="29" t="s">
        <v>381</v>
      </c>
      <c r="K57" s="29" t="s">
        <v>382</v>
      </c>
      <c r="L57" s="29" t="s">
        <v>290</v>
      </c>
      <c r="M57" s="29" t="s">
        <v>44</v>
      </c>
      <c r="N57" s="29" t="s">
        <v>5</v>
      </c>
      <c r="O57" s="29" t="s">
        <v>325</v>
      </c>
      <c r="P57" s="29" t="s">
        <v>6</v>
      </c>
      <c r="Q57" s="29" t="s">
        <v>6</v>
      </c>
      <c r="R57" s="29" t="s">
        <v>6</v>
      </c>
      <c r="S57" s="29" t="s">
        <v>6</v>
      </c>
      <c r="T57" s="30">
        <v>8500</v>
      </c>
    </row>
    <row r="58" spans="1:20" x14ac:dyDescent="0.25">
      <c r="A58" s="29" t="s">
        <v>1</v>
      </c>
      <c r="B58" s="29" t="s">
        <v>317</v>
      </c>
      <c r="C58" s="29" t="s">
        <v>318</v>
      </c>
      <c r="D58" s="29" t="s">
        <v>319</v>
      </c>
      <c r="E58" s="29" t="s">
        <v>320</v>
      </c>
      <c r="F58" s="29" t="s">
        <v>321</v>
      </c>
      <c r="G58" s="29" t="s">
        <v>322</v>
      </c>
      <c r="H58" s="29" t="s">
        <v>385</v>
      </c>
      <c r="I58" s="29" t="s">
        <v>386</v>
      </c>
      <c r="J58" s="29" t="s">
        <v>381</v>
      </c>
      <c r="K58" s="29" t="s">
        <v>382</v>
      </c>
      <c r="L58" s="29" t="s">
        <v>293</v>
      </c>
      <c r="M58" s="29" t="s">
        <v>47</v>
      </c>
      <c r="N58" s="29" t="s">
        <v>5</v>
      </c>
      <c r="O58" s="29" t="s">
        <v>325</v>
      </c>
      <c r="P58" s="29" t="s">
        <v>415</v>
      </c>
      <c r="Q58" s="29" t="s">
        <v>416</v>
      </c>
      <c r="R58" s="29" t="s">
        <v>6</v>
      </c>
      <c r="S58" s="29" t="s">
        <v>6</v>
      </c>
      <c r="T58" s="30">
        <v>1000</v>
      </c>
    </row>
    <row r="59" spans="1:20" x14ac:dyDescent="0.25">
      <c r="A59" s="29" t="s">
        <v>1</v>
      </c>
      <c r="B59" s="29" t="s">
        <v>317</v>
      </c>
      <c r="C59" s="29" t="s">
        <v>318</v>
      </c>
      <c r="D59" s="29" t="s">
        <v>319</v>
      </c>
      <c r="E59" s="29" t="s">
        <v>320</v>
      </c>
      <c r="F59" s="29" t="s">
        <v>321</v>
      </c>
      <c r="G59" s="29" t="s">
        <v>322</v>
      </c>
      <c r="H59" s="29" t="s">
        <v>385</v>
      </c>
      <c r="I59" s="29" t="s">
        <v>386</v>
      </c>
      <c r="J59" s="29" t="s">
        <v>381</v>
      </c>
      <c r="K59" s="29" t="s">
        <v>382</v>
      </c>
      <c r="L59" s="29" t="s">
        <v>294</v>
      </c>
      <c r="M59" s="29" t="s">
        <v>48</v>
      </c>
      <c r="N59" s="29" t="s">
        <v>5</v>
      </c>
      <c r="O59" s="29" t="s">
        <v>325</v>
      </c>
      <c r="P59" s="29" t="s">
        <v>417</v>
      </c>
      <c r="Q59" s="29" t="s">
        <v>418</v>
      </c>
      <c r="R59" s="29" t="s">
        <v>6</v>
      </c>
      <c r="S59" s="29" t="s">
        <v>6</v>
      </c>
      <c r="T59" s="30">
        <v>42000</v>
      </c>
    </row>
    <row r="60" spans="1:20" x14ac:dyDescent="0.25">
      <c r="A60" s="29" t="s">
        <v>1</v>
      </c>
      <c r="B60" s="29" t="s">
        <v>317</v>
      </c>
      <c r="C60" s="29" t="s">
        <v>318</v>
      </c>
      <c r="D60" s="29" t="s">
        <v>319</v>
      </c>
      <c r="E60" s="29" t="s">
        <v>320</v>
      </c>
      <c r="F60" s="29" t="s">
        <v>321</v>
      </c>
      <c r="G60" s="29" t="s">
        <v>322</v>
      </c>
      <c r="H60" s="29" t="s">
        <v>385</v>
      </c>
      <c r="I60" s="29" t="s">
        <v>386</v>
      </c>
      <c r="J60" s="29" t="s">
        <v>381</v>
      </c>
      <c r="K60" s="29" t="s">
        <v>382</v>
      </c>
      <c r="L60" s="29" t="s">
        <v>419</v>
      </c>
      <c r="M60" s="29" t="s">
        <v>420</v>
      </c>
      <c r="N60" s="29" t="s">
        <v>5</v>
      </c>
      <c r="O60" s="29" t="s">
        <v>325</v>
      </c>
      <c r="P60" s="29" t="s">
        <v>6</v>
      </c>
      <c r="Q60" s="29" t="s">
        <v>6</v>
      </c>
      <c r="R60" s="29" t="s">
        <v>6</v>
      </c>
      <c r="S60" s="29" t="s">
        <v>6</v>
      </c>
      <c r="T60" s="30">
        <v>6750</v>
      </c>
    </row>
    <row r="61" spans="1:20" x14ac:dyDescent="0.25">
      <c r="A61" s="29" t="s">
        <v>1</v>
      </c>
      <c r="B61" s="29" t="s">
        <v>317</v>
      </c>
      <c r="C61" s="29" t="s">
        <v>318</v>
      </c>
      <c r="D61" s="29" t="s">
        <v>319</v>
      </c>
      <c r="E61" s="29" t="s">
        <v>320</v>
      </c>
      <c r="F61" s="29" t="s">
        <v>321</v>
      </c>
      <c r="G61" s="29" t="s">
        <v>322</v>
      </c>
      <c r="H61" s="29" t="s">
        <v>385</v>
      </c>
      <c r="I61" s="29" t="s">
        <v>386</v>
      </c>
      <c r="J61" s="29" t="s">
        <v>381</v>
      </c>
      <c r="K61" s="29" t="s">
        <v>382</v>
      </c>
      <c r="L61" s="29" t="s">
        <v>49</v>
      </c>
      <c r="M61" s="29" t="s">
        <v>50</v>
      </c>
      <c r="N61" s="29" t="s">
        <v>5</v>
      </c>
      <c r="O61" s="29" t="s">
        <v>325</v>
      </c>
      <c r="P61" s="29" t="s">
        <v>361</v>
      </c>
      <c r="Q61" s="29" t="s">
        <v>362</v>
      </c>
      <c r="R61" s="29" t="s">
        <v>6</v>
      </c>
      <c r="S61" s="29" t="s">
        <v>6</v>
      </c>
      <c r="T61" s="30">
        <v>138</v>
      </c>
    </row>
    <row r="62" spans="1:20" x14ac:dyDescent="0.25">
      <c r="A62" s="29" t="s">
        <v>1</v>
      </c>
      <c r="B62" s="29" t="s">
        <v>317</v>
      </c>
      <c r="C62" s="29" t="s">
        <v>318</v>
      </c>
      <c r="D62" s="29" t="s">
        <v>319</v>
      </c>
      <c r="E62" s="29" t="s">
        <v>320</v>
      </c>
      <c r="F62" s="29" t="s">
        <v>321</v>
      </c>
      <c r="G62" s="29" t="s">
        <v>322</v>
      </c>
      <c r="H62" s="29" t="s">
        <v>385</v>
      </c>
      <c r="I62" s="29" t="s">
        <v>386</v>
      </c>
      <c r="J62" s="29" t="s">
        <v>381</v>
      </c>
      <c r="K62" s="29" t="s">
        <v>382</v>
      </c>
      <c r="L62" s="29" t="s">
        <v>49</v>
      </c>
      <c r="M62" s="29" t="s">
        <v>50</v>
      </c>
      <c r="N62" s="29" t="s">
        <v>5</v>
      </c>
      <c r="O62" s="29" t="s">
        <v>325</v>
      </c>
      <c r="P62" s="29" t="s">
        <v>421</v>
      </c>
      <c r="Q62" s="29" t="s">
        <v>422</v>
      </c>
      <c r="R62" s="29" t="s">
        <v>6</v>
      </c>
      <c r="S62" s="29" t="s">
        <v>6</v>
      </c>
      <c r="T62" s="30">
        <v>6000</v>
      </c>
    </row>
    <row r="63" spans="1:20" x14ac:dyDescent="0.25">
      <c r="A63" s="29" t="s">
        <v>1</v>
      </c>
      <c r="B63" s="29" t="s">
        <v>317</v>
      </c>
      <c r="C63" s="29" t="s">
        <v>318</v>
      </c>
      <c r="D63" s="29" t="s">
        <v>319</v>
      </c>
      <c r="E63" s="29" t="s">
        <v>320</v>
      </c>
      <c r="F63" s="29" t="s">
        <v>321</v>
      </c>
      <c r="G63" s="29" t="s">
        <v>322</v>
      </c>
      <c r="H63" s="29" t="s">
        <v>385</v>
      </c>
      <c r="I63" s="29" t="s">
        <v>386</v>
      </c>
      <c r="J63" s="29" t="s">
        <v>381</v>
      </c>
      <c r="K63" s="29" t="s">
        <v>382</v>
      </c>
      <c r="L63" s="29" t="s">
        <v>49</v>
      </c>
      <c r="M63" s="29" t="s">
        <v>50</v>
      </c>
      <c r="N63" s="29" t="s">
        <v>5</v>
      </c>
      <c r="O63" s="29" t="s">
        <v>325</v>
      </c>
      <c r="P63" s="29" t="s">
        <v>423</v>
      </c>
      <c r="Q63" s="29" t="s">
        <v>424</v>
      </c>
      <c r="R63" s="29" t="s">
        <v>6</v>
      </c>
      <c r="S63" s="29" t="s">
        <v>6</v>
      </c>
      <c r="T63" s="30">
        <v>304</v>
      </c>
    </row>
    <row r="64" spans="1:20" x14ac:dyDescent="0.25">
      <c r="A64" s="29" t="s">
        <v>1</v>
      </c>
      <c r="B64" s="29" t="s">
        <v>317</v>
      </c>
      <c r="C64" s="29" t="s">
        <v>318</v>
      </c>
      <c r="D64" s="29" t="s">
        <v>319</v>
      </c>
      <c r="E64" s="29" t="s">
        <v>320</v>
      </c>
      <c r="F64" s="29" t="s">
        <v>321</v>
      </c>
      <c r="G64" s="29" t="s">
        <v>322</v>
      </c>
      <c r="H64" s="29" t="s">
        <v>385</v>
      </c>
      <c r="I64" s="29" t="s">
        <v>386</v>
      </c>
      <c r="J64" s="29" t="s">
        <v>381</v>
      </c>
      <c r="K64" s="29" t="s">
        <v>382</v>
      </c>
      <c r="L64" s="29" t="s">
        <v>49</v>
      </c>
      <c r="M64" s="29" t="s">
        <v>50</v>
      </c>
      <c r="N64" s="29" t="s">
        <v>5</v>
      </c>
      <c r="O64" s="29" t="s">
        <v>325</v>
      </c>
      <c r="P64" s="29" t="s">
        <v>425</v>
      </c>
      <c r="Q64" s="29" t="s">
        <v>426</v>
      </c>
      <c r="R64" s="29" t="s">
        <v>6</v>
      </c>
      <c r="S64" s="29" t="s">
        <v>6</v>
      </c>
      <c r="T64" s="30">
        <v>43</v>
      </c>
    </row>
    <row r="65" spans="1:20" hidden="1" x14ac:dyDescent="0.25">
      <c r="A65" s="29" t="s">
        <v>1</v>
      </c>
      <c r="B65" s="29" t="s">
        <v>317</v>
      </c>
      <c r="C65" s="29" t="s">
        <v>318</v>
      </c>
      <c r="D65" s="29" t="s">
        <v>319</v>
      </c>
      <c r="E65" s="29" t="s">
        <v>320</v>
      </c>
      <c r="F65" s="29" t="s">
        <v>321</v>
      </c>
      <c r="G65" s="29" t="s">
        <v>322</v>
      </c>
      <c r="H65" s="29" t="s">
        <v>427</v>
      </c>
      <c r="I65" s="29" t="s">
        <v>428</v>
      </c>
      <c r="J65" s="29" t="s">
        <v>381</v>
      </c>
      <c r="K65" s="29" t="s">
        <v>382</v>
      </c>
      <c r="L65" s="29" t="s">
        <v>237</v>
      </c>
      <c r="M65" s="29" t="s">
        <v>9</v>
      </c>
      <c r="N65" s="29" t="s">
        <v>5</v>
      </c>
      <c r="O65" s="29" t="s">
        <v>325</v>
      </c>
      <c r="P65" s="29" t="s">
        <v>6</v>
      </c>
      <c r="Q65" s="29" t="s">
        <v>6</v>
      </c>
      <c r="R65" s="29" t="s">
        <v>6</v>
      </c>
      <c r="S65" s="29" t="s">
        <v>6</v>
      </c>
      <c r="T65" s="30">
        <v>135</v>
      </c>
    </row>
    <row r="66" spans="1:20" hidden="1" x14ac:dyDescent="0.25">
      <c r="A66" s="29" t="s">
        <v>1</v>
      </c>
      <c r="B66" s="29" t="s">
        <v>317</v>
      </c>
      <c r="C66" s="29" t="s">
        <v>318</v>
      </c>
      <c r="D66" s="29" t="s">
        <v>319</v>
      </c>
      <c r="E66" s="29" t="s">
        <v>320</v>
      </c>
      <c r="F66" s="29" t="s">
        <v>321</v>
      </c>
      <c r="G66" s="29" t="s">
        <v>322</v>
      </c>
      <c r="H66" s="29" t="s">
        <v>429</v>
      </c>
      <c r="I66" s="29" t="s">
        <v>430</v>
      </c>
      <c r="J66" s="29" t="s">
        <v>381</v>
      </c>
      <c r="K66" s="29" t="s">
        <v>382</v>
      </c>
      <c r="L66" s="29" t="s">
        <v>237</v>
      </c>
      <c r="M66" s="29" t="s">
        <v>9</v>
      </c>
      <c r="N66" s="29" t="s">
        <v>5</v>
      </c>
      <c r="O66" s="29" t="s">
        <v>325</v>
      </c>
      <c r="P66" s="29" t="s">
        <v>6</v>
      </c>
      <c r="Q66" s="29" t="s">
        <v>6</v>
      </c>
      <c r="R66" s="29" t="s">
        <v>6</v>
      </c>
      <c r="S66" s="29" t="s">
        <v>6</v>
      </c>
      <c r="T66" s="30">
        <v>1</v>
      </c>
    </row>
    <row r="67" spans="1:20" hidden="1" x14ac:dyDescent="0.25">
      <c r="A67" s="29" t="s">
        <v>1</v>
      </c>
      <c r="B67" s="29" t="s">
        <v>317</v>
      </c>
      <c r="C67" s="29" t="s">
        <v>318</v>
      </c>
      <c r="D67" s="29" t="s">
        <v>319</v>
      </c>
      <c r="E67" s="29" t="s">
        <v>320</v>
      </c>
      <c r="F67" s="29" t="s">
        <v>321</v>
      </c>
      <c r="G67" s="29" t="s">
        <v>322</v>
      </c>
      <c r="H67" s="29" t="s">
        <v>431</v>
      </c>
      <c r="I67" s="29" t="s">
        <v>432</v>
      </c>
      <c r="J67" s="29" t="s">
        <v>381</v>
      </c>
      <c r="K67" s="29" t="s">
        <v>382</v>
      </c>
      <c r="L67" s="29" t="s">
        <v>237</v>
      </c>
      <c r="M67" s="29" t="s">
        <v>9</v>
      </c>
      <c r="N67" s="29" t="s">
        <v>5</v>
      </c>
      <c r="O67" s="29" t="s">
        <v>325</v>
      </c>
      <c r="P67" s="29" t="s">
        <v>6</v>
      </c>
      <c r="Q67" s="29" t="s">
        <v>6</v>
      </c>
      <c r="R67" s="29" t="s">
        <v>6</v>
      </c>
      <c r="S67" s="29" t="s">
        <v>6</v>
      </c>
      <c r="T67" s="30">
        <v>-1200</v>
      </c>
    </row>
    <row r="68" spans="1:20" hidden="1" x14ac:dyDescent="0.25">
      <c r="A68" s="29" t="s">
        <v>1</v>
      </c>
      <c r="B68" s="29" t="s">
        <v>317</v>
      </c>
      <c r="C68" s="29" t="s">
        <v>318</v>
      </c>
      <c r="D68" s="29" t="s">
        <v>319</v>
      </c>
      <c r="E68" s="29" t="s">
        <v>320</v>
      </c>
      <c r="F68" s="29" t="s">
        <v>321</v>
      </c>
      <c r="G68" s="29" t="s">
        <v>322</v>
      </c>
      <c r="H68" s="29" t="s">
        <v>431</v>
      </c>
      <c r="I68" s="29" t="s">
        <v>432</v>
      </c>
      <c r="J68" s="29" t="s">
        <v>381</v>
      </c>
      <c r="K68" s="29" t="s">
        <v>382</v>
      </c>
      <c r="L68" s="29" t="s">
        <v>242</v>
      </c>
      <c r="M68" s="29" t="s">
        <v>12</v>
      </c>
      <c r="N68" s="29" t="s">
        <v>5</v>
      </c>
      <c r="O68" s="29" t="s">
        <v>325</v>
      </c>
      <c r="P68" s="29" t="s">
        <v>6</v>
      </c>
      <c r="Q68" s="29" t="s">
        <v>6</v>
      </c>
      <c r="R68" s="29" t="s">
        <v>6</v>
      </c>
      <c r="S68" s="29" t="s">
        <v>6</v>
      </c>
      <c r="T68" s="30">
        <v>188634</v>
      </c>
    </row>
    <row r="69" spans="1:20" hidden="1" x14ac:dyDescent="0.25">
      <c r="A69" s="29" t="s">
        <v>1</v>
      </c>
      <c r="B69" s="29" t="s">
        <v>317</v>
      </c>
      <c r="C69" s="29" t="s">
        <v>318</v>
      </c>
      <c r="D69" s="29" t="s">
        <v>319</v>
      </c>
      <c r="E69" s="29" t="s">
        <v>320</v>
      </c>
      <c r="F69" s="29" t="s">
        <v>321</v>
      </c>
      <c r="G69" s="29" t="s">
        <v>322</v>
      </c>
      <c r="H69" s="29" t="s">
        <v>431</v>
      </c>
      <c r="I69" s="29" t="s">
        <v>432</v>
      </c>
      <c r="J69" s="29" t="s">
        <v>381</v>
      </c>
      <c r="K69" s="29" t="s">
        <v>382</v>
      </c>
      <c r="L69" s="29" t="s">
        <v>250</v>
      </c>
      <c r="M69" s="29" t="s">
        <v>18</v>
      </c>
      <c r="N69" s="29" t="s">
        <v>5</v>
      </c>
      <c r="O69" s="29" t="s">
        <v>325</v>
      </c>
      <c r="P69" s="29" t="s">
        <v>421</v>
      </c>
      <c r="Q69" s="29" t="s">
        <v>422</v>
      </c>
      <c r="R69" s="29" t="s">
        <v>6</v>
      </c>
      <c r="S69" s="29" t="s">
        <v>6</v>
      </c>
      <c r="T69" s="30">
        <v>1200</v>
      </c>
    </row>
    <row r="70" spans="1:20" hidden="1" x14ac:dyDescent="0.25">
      <c r="A70" s="29" t="s">
        <v>1</v>
      </c>
      <c r="B70" s="29" t="s">
        <v>317</v>
      </c>
      <c r="C70" s="29" t="s">
        <v>318</v>
      </c>
      <c r="D70" s="29" t="s">
        <v>319</v>
      </c>
      <c r="E70" s="29" t="s">
        <v>320</v>
      </c>
      <c r="F70" s="29" t="s">
        <v>321</v>
      </c>
      <c r="G70" s="29" t="s">
        <v>322</v>
      </c>
      <c r="H70" s="29" t="s">
        <v>431</v>
      </c>
      <c r="I70" s="29" t="s">
        <v>432</v>
      </c>
      <c r="J70" s="29" t="s">
        <v>381</v>
      </c>
      <c r="K70" s="29" t="s">
        <v>382</v>
      </c>
      <c r="L70" s="29" t="s">
        <v>258</v>
      </c>
      <c r="M70" s="29" t="s">
        <v>22</v>
      </c>
      <c r="N70" s="29" t="s">
        <v>5</v>
      </c>
      <c r="O70" s="29" t="s">
        <v>325</v>
      </c>
      <c r="P70" s="29" t="s">
        <v>6</v>
      </c>
      <c r="Q70" s="29" t="s">
        <v>6</v>
      </c>
      <c r="R70" s="29" t="s">
        <v>6</v>
      </c>
      <c r="S70" s="29" t="s">
        <v>6</v>
      </c>
      <c r="T70" s="30">
        <v>89352</v>
      </c>
    </row>
    <row r="71" spans="1:20" hidden="1" x14ac:dyDescent="0.25">
      <c r="A71" s="29" t="s">
        <v>1</v>
      </c>
      <c r="B71" s="29" t="s">
        <v>317</v>
      </c>
      <c r="C71" s="29" t="s">
        <v>318</v>
      </c>
      <c r="D71" s="29" t="s">
        <v>319</v>
      </c>
      <c r="E71" s="29" t="s">
        <v>320</v>
      </c>
      <c r="F71" s="29" t="s">
        <v>321</v>
      </c>
      <c r="G71" s="29" t="s">
        <v>322</v>
      </c>
      <c r="H71" s="29" t="s">
        <v>431</v>
      </c>
      <c r="I71" s="29" t="s">
        <v>432</v>
      </c>
      <c r="J71" s="29" t="s">
        <v>381</v>
      </c>
      <c r="K71" s="29" t="s">
        <v>382</v>
      </c>
      <c r="L71" s="29" t="s">
        <v>261</v>
      </c>
      <c r="M71" s="29" t="s">
        <v>25</v>
      </c>
      <c r="N71" s="29" t="s">
        <v>5</v>
      </c>
      <c r="O71" s="29" t="s">
        <v>325</v>
      </c>
      <c r="P71" s="29" t="s">
        <v>6</v>
      </c>
      <c r="Q71" s="29" t="s">
        <v>6</v>
      </c>
      <c r="R71" s="29" t="s">
        <v>6</v>
      </c>
      <c r="S71" s="29" t="s">
        <v>6</v>
      </c>
      <c r="T71" s="30">
        <v>1296</v>
      </c>
    </row>
    <row r="72" spans="1:20" hidden="1" x14ac:dyDescent="0.25">
      <c r="A72" s="29" t="s">
        <v>1</v>
      </c>
      <c r="B72" s="29" t="s">
        <v>317</v>
      </c>
      <c r="C72" s="29" t="s">
        <v>318</v>
      </c>
      <c r="D72" s="29" t="s">
        <v>319</v>
      </c>
      <c r="E72" s="29" t="s">
        <v>320</v>
      </c>
      <c r="F72" s="29" t="s">
        <v>321</v>
      </c>
      <c r="G72" s="29" t="s">
        <v>322</v>
      </c>
      <c r="H72" s="29" t="s">
        <v>431</v>
      </c>
      <c r="I72" s="29" t="s">
        <v>432</v>
      </c>
      <c r="J72" s="29" t="s">
        <v>381</v>
      </c>
      <c r="K72" s="29" t="s">
        <v>382</v>
      </c>
      <c r="L72" s="29" t="s">
        <v>262</v>
      </c>
      <c r="M72" s="29" t="s">
        <v>341</v>
      </c>
      <c r="N72" s="29" t="s">
        <v>5</v>
      </c>
      <c r="O72" s="29" t="s">
        <v>325</v>
      </c>
      <c r="P72" s="29" t="s">
        <v>6</v>
      </c>
      <c r="Q72" s="29" t="s">
        <v>6</v>
      </c>
      <c r="R72" s="29" t="s">
        <v>6</v>
      </c>
      <c r="S72" s="29" t="s">
        <v>6</v>
      </c>
      <c r="T72" s="30">
        <v>34156</v>
      </c>
    </row>
    <row r="73" spans="1:20" hidden="1" x14ac:dyDescent="0.25">
      <c r="A73" s="29" t="s">
        <v>1</v>
      </c>
      <c r="B73" s="29" t="s">
        <v>317</v>
      </c>
      <c r="C73" s="29" t="s">
        <v>318</v>
      </c>
      <c r="D73" s="29" t="s">
        <v>319</v>
      </c>
      <c r="E73" s="29" t="s">
        <v>320</v>
      </c>
      <c r="F73" s="29" t="s">
        <v>321</v>
      </c>
      <c r="G73" s="29" t="s">
        <v>322</v>
      </c>
      <c r="H73" s="29" t="s">
        <v>431</v>
      </c>
      <c r="I73" s="29" t="s">
        <v>432</v>
      </c>
      <c r="J73" s="29" t="s">
        <v>381</v>
      </c>
      <c r="K73" s="29" t="s">
        <v>382</v>
      </c>
      <c r="L73" s="29" t="s">
        <v>263</v>
      </c>
      <c r="M73" s="29" t="s">
        <v>26</v>
      </c>
      <c r="N73" s="29" t="s">
        <v>5</v>
      </c>
      <c r="O73" s="29" t="s">
        <v>325</v>
      </c>
      <c r="P73" s="29" t="s">
        <v>6</v>
      </c>
      <c r="Q73" s="29" t="s">
        <v>6</v>
      </c>
      <c r="R73" s="29" t="s">
        <v>6</v>
      </c>
      <c r="S73" s="29" t="s">
        <v>6</v>
      </c>
      <c r="T73" s="30">
        <v>662</v>
      </c>
    </row>
    <row r="74" spans="1:20" hidden="1" x14ac:dyDescent="0.25">
      <c r="A74" s="29" t="s">
        <v>1</v>
      </c>
      <c r="B74" s="29" t="s">
        <v>317</v>
      </c>
      <c r="C74" s="29" t="s">
        <v>318</v>
      </c>
      <c r="D74" s="29" t="s">
        <v>319</v>
      </c>
      <c r="E74" s="29" t="s">
        <v>320</v>
      </c>
      <c r="F74" s="29" t="s">
        <v>321</v>
      </c>
      <c r="G74" s="29" t="s">
        <v>322</v>
      </c>
      <c r="H74" s="29" t="s">
        <v>431</v>
      </c>
      <c r="I74" s="29" t="s">
        <v>432</v>
      </c>
      <c r="J74" s="29" t="s">
        <v>381</v>
      </c>
      <c r="K74" s="29" t="s">
        <v>382</v>
      </c>
      <c r="L74" s="29" t="s">
        <v>264</v>
      </c>
      <c r="M74" s="29" t="s">
        <v>27</v>
      </c>
      <c r="N74" s="29" t="s">
        <v>5</v>
      </c>
      <c r="O74" s="29" t="s">
        <v>325</v>
      </c>
      <c r="P74" s="29" t="s">
        <v>6</v>
      </c>
      <c r="Q74" s="29" t="s">
        <v>6</v>
      </c>
      <c r="R74" s="29" t="s">
        <v>6</v>
      </c>
      <c r="S74" s="29" t="s">
        <v>6</v>
      </c>
      <c r="T74" s="30">
        <v>662</v>
      </c>
    </row>
    <row r="75" spans="1:20" hidden="1" x14ac:dyDescent="0.25">
      <c r="A75" s="29" t="s">
        <v>1</v>
      </c>
      <c r="B75" s="29" t="s">
        <v>317</v>
      </c>
      <c r="C75" s="29" t="s">
        <v>318</v>
      </c>
      <c r="D75" s="29" t="s">
        <v>319</v>
      </c>
      <c r="E75" s="29" t="s">
        <v>320</v>
      </c>
      <c r="F75" s="29" t="s">
        <v>321</v>
      </c>
      <c r="G75" s="29" t="s">
        <v>322</v>
      </c>
      <c r="H75" s="29" t="s">
        <v>431</v>
      </c>
      <c r="I75" s="29" t="s">
        <v>432</v>
      </c>
      <c r="J75" s="29" t="s">
        <v>381</v>
      </c>
      <c r="K75" s="29" t="s">
        <v>382</v>
      </c>
      <c r="L75" s="29" t="s">
        <v>265</v>
      </c>
      <c r="M75" s="29" t="s">
        <v>342</v>
      </c>
      <c r="N75" s="29" t="s">
        <v>5</v>
      </c>
      <c r="O75" s="29" t="s">
        <v>325</v>
      </c>
      <c r="P75" s="29" t="s">
        <v>6</v>
      </c>
      <c r="Q75" s="29" t="s">
        <v>6</v>
      </c>
      <c r="R75" s="29" t="s">
        <v>6</v>
      </c>
      <c r="S75" s="29" t="s">
        <v>6</v>
      </c>
      <c r="T75" s="30">
        <v>26333</v>
      </c>
    </row>
    <row r="76" spans="1:20" hidden="1" x14ac:dyDescent="0.25">
      <c r="A76" s="29" t="s">
        <v>1</v>
      </c>
      <c r="B76" s="29" t="s">
        <v>317</v>
      </c>
      <c r="C76" s="29" t="s">
        <v>318</v>
      </c>
      <c r="D76" s="29" t="s">
        <v>319</v>
      </c>
      <c r="E76" s="29" t="s">
        <v>320</v>
      </c>
      <c r="F76" s="29" t="s">
        <v>321</v>
      </c>
      <c r="G76" s="29" t="s">
        <v>322</v>
      </c>
      <c r="H76" s="29" t="s">
        <v>431</v>
      </c>
      <c r="I76" s="29" t="s">
        <v>432</v>
      </c>
      <c r="J76" s="29" t="s">
        <v>381</v>
      </c>
      <c r="K76" s="29" t="s">
        <v>382</v>
      </c>
      <c r="L76" s="29" t="s">
        <v>277</v>
      </c>
      <c r="M76" s="29" t="s">
        <v>36</v>
      </c>
      <c r="N76" s="29" t="s">
        <v>5</v>
      </c>
      <c r="O76" s="29" t="s">
        <v>325</v>
      </c>
      <c r="P76" s="29" t="s">
        <v>6</v>
      </c>
      <c r="Q76" s="29" t="s">
        <v>6</v>
      </c>
      <c r="R76" s="29" t="s">
        <v>6</v>
      </c>
      <c r="S76" s="29" t="s">
        <v>6</v>
      </c>
      <c r="T76" s="30">
        <v>2411</v>
      </c>
    </row>
    <row r="77" spans="1:20" hidden="1" x14ac:dyDescent="0.25">
      <c r="A77" s="29" t="s">
        <v>1</v>
      </c>
      <c r="B77" s="29" t="s">
        <v>317</v>
      </c>
      <c r="C77" s="29" t="s">
        <v>318</v>
      </c>
      <c r="D77" s="29" t="s">
        <v>319</v>
      </c>
      <c r="E77" s="29" t="s">
        <v>320</v>
      </c>
      <c r="F77" s="29" t="s">
        <v>321</v>
      </c>
      <c r="G77" s="29" t="s">
        <v>322</v>
      </c>
      <c r="H77" s="29" t="s">
        <v>431</v>
      </c>
      <c r="I77" s="29" t="s">
        <v>432</v>
      </c>
      <c r="J77" s="29" t="s">
        <v>381</v>
      </c>
      <c r="K77" s="29" t="s">
        <v>382</v>
      </c>
      <c r="L77" s="29" t="s">
        <v>278</v>
      </c>
      <c r="M77" s="29" t="s">
        <v>37</v>
      </c>
      <c r="N77" s="29" t="s">
        <v>5</v>
      </c>
      <c r="O77" s="29" t="s">
        <v>325</v>
      </c>
      <c r="P77" s="29" t="s">
        <v>6</v>
      </c>
      <c r="Q77" s="29" t="s">
        <v>6</v>
      </c>
      <c r="R77" s="29" t="s">
        <v>6</v>
      </c>
      <c r="S77" s="29" t="s">
        <v>6</v>
      </c>
      <c r="T77" s="30">
        <v>13642</v>
      </c>
    </row>
    <row r="78" spans="1:20" hidden="1" x14ac:dyDescent="0.25">
      <c r="A78" s="29" t="s">
        <v>1</v>
      </c>
      <c r="B78" s="29" t="s">
        <v>317</v>
      </c>
      <c r="C78" s="29" t="s">
        <v>318</v>
      </c>
      <c r="D78" s="29" t="s">
        <v>319</v>
      </c>
      <c r="E78" s="29" t="s">
        <v>320</v>
      </c>
      <c r="F78" s="29" t="s">
        <v>321</v>
      </c>
      <c r="G78" s="29" t="s">
        <v>322</v>
      </c>
      <c r="H78" s="29" t="s">
        <v>431</v>
      </c>
      <c r="I78" s="29" t="s">
        <v>432</v>
      </c>
      <c r="J78" s="29" t="s">
        <v>381</v>
      </c>
      <c r="K78" s="29" t="s">
        <v>382</v>
      </c>
      <c r="L78" s="29" t="s">
        <v>283</v>
      </c>
      <c r="M78" s="29" t="s">
        <v>41</v>
      </c>
      <c r="N78" s="29" t="s">
        <v>5</v>
      </c>
      <c r="O78" s="29" t="s">
        <v>325</v>
      </c>
      <c r="P78" s="29" t="s">
        <v>6</v>
      </c>
      <c r="Q78" s="29" t="s">
        <v>6</v>
      </c>
      <c r="R78" s="29" t="s">
        <v>6</v>
      </c>
      <c r="S78" s="29" t="s">
        <v>6</v>
      </c>
      <c r="T78" s="30">
        <v>340</v>
      </c>
    </row>
    <row r="79" spans="1:20" hidden="1" x14ac:dyDescent="0.25">
      <c r="A79" s="29" t="s">
        <v>1</v>
      </c>
      <c r="B79" s="29" t="s">
        <v>317</v>
      </c>
      <c r="C79" s="29" t="s">
        <v>318</v>
      </c>
      <c r="D79" s="29" t="s">
        <v>319</v>
      </c>
      <c r="E79" s="29" t="s">
        <v>320</v>
      </c>
      <c r="F79" s="29" t="s">
        <v>321</v>
      </c>
      <c r="G79" s="29" t="s">
        <v>322</v>
      </c>
      <c r="H79" s="29" t="s">
        <v>431</v>
      </c>
      <c r="I79" s="29" t="s">
        <v>432</v>
      </c>
      <c r="J79" s="29" t="s">
        <v>381</v>
      </c>
      <c r="K79" s="29" t="s">
        <v>382</v>
      </c>
      <c r="L79" s="29" t="s">
        <v>288</v>
      </c>
      <c r="M79" s="29" t="s">
        <v>42</v>
      </c>
      <c r="N79" s="29" t="s">
        <v>5</v>
      </c>
      <c r="O79" s="29" t="s">
        <v>325</v>
      </c>
      <c r="P79" s="29" t="s">
        <v>6</v>
      </c>
      <c r="Q79" s="29" t="s">
        <v>6</v>
      </c>
      <c r="R79" s="29" t="s">
        <v>6</v>
      </c>
      <c r="S79" s="29" t="s">
        <v>6</v>
      </c>
      <c r="T79" s="30">
        <v>10608</v>
      </c>
    </row>
    <row r="80" spans="1:20" hidden="1" x14ac:dyDescent="0.25">
      <c r="A80" s="29" t="s">
        <v>1</v>
      </c>
      <c r="B80" s="29" t="s">
        <v>317</v>
      </c>
      <c r="C80" s="29" t="s">
        <v>318</v>
      </c>
      <c r="D80" s="29" t="s">
        <v>319</v>
      </c>
      <c r="E80" s="29" t="s">
        <v>320</v>
      </c>
      <c r="F80" s="29" t="s">
        <v>321</v>
      </c>
      <c r="G80" s="29" t="s">
        <v>322</v>
      </c>
      <c r="H80" s="29" t="s">
        <v>431</v>
      </c>
      <c r="I80" s="29" t="s">
        <v>432</v>
      </c>
      <c r="J80" s="29" t="s">
        <v>381</v>
      </c>
      <c r="K80" s="29" t="s">
        <v>382</v>
      </c>
      <c r="L80" s="29" t="s">
        <v>290</v>
      </c>
      <c r="M80" s="29" t="s">
        <v>44</v>
      </c>
      <c r="N80" s="29" t="s">
        <v>5</v>
      </c>
      <c r="O80" s="29" t="s">
        <v>325</v>
      </c>
      <c r="P80" s="29" t="s">
        <v>6</v>
      </c>
      <c r="Q80" s="29" t="s">
        <v>6</v>
      </c>
      <c r="R80" s="29" t="s">
        <v>6</v>
      </c>
      <c r="S80" s="29" t="s">
        <v>6</v>
      </c>
      <c r="T80" s="30">
        <v>4571</v>
      </c>
    </row>
    <row r="81" spans="1:20" hidden="1" x14ac:dyDescent="0.25">
      <c r="A81" s="29" t="s">
        <v>1</v>
      </c>
      <c r="B81" s="29" t="s">
        <v>317</v>
      </c>
      <c r="C81" s="29" t="s">
        <v>318</v>
      </c>
      <c r="D81" s="29" t="s">
        <v>319</v>
      </c>
      <c r="E81" s="29" t="s">
        <v>320</v>
      </c>
      <c r="F81" s="29" t="s">
        <v>321</v>
      </c>
      <c r="G81" s="29" t="s">
        <v>322</v>
      </c>
      <c r="H81" s="29" t="s">
        <v>431</v>
      </c>
      <c r="I81" s="29" t="s">
        <v>432</v>
      </c>
      <c r="J81" s="29" t="s">
        <v>381</v>
      </c>
      <c r="K81" s="29" t="s">
        <v>382</v>
      </c>
      <c r="L81" s="29" t="s">
        <v>49</v>
      </c>
      <c r="M81" s="29" t="s">
        <v>50</v>
      </c>
      <c r="N81" s="29" t="s">
        <v>5</v>
      </c>
      <c r="O81" s="29" t="s">
        <v>325</v>
      </c>
      <c r="P81" s="29" t="s">
        <v>403</v>
      </c>
      <c r="Q81" s="29" t="s">
        <v>404</v>
      </c>
      <c r="R81" s="29" t="s">
        <v>6</v>
      </c>
      <c r="S81" s="29" t="s">
        <v>6</v>
      </c>
      <c r="T81" s="30">
        <v>4000</v>
      </c>
    </row>
    <row r="82" spans="1:20" hidden="1" x14ac:dyDescent="0.25">
      <c r="A82" s="29" t="s">
        <v>1</v>
      </c>
      <c r="B82" s="29" t="s">
        <v>317</v>
      </c>
      <c r="C82" s="29" t="s">
        <v>318</v>
      </c>
      <c r="D82" s="29" t="s">
        <v>319</v>
      </c>
      <c r="E82" s="29" t="s">
        <v>320</v>
      </c>
      <c r="F82" s="29" t="s">
        <v>321</v>
      </c>
      <c r="G82" s="29" t="s">
        <v>322</v>
      </c>
      <c r="H82" s="29" t="s">
        <v>433</v>
      </c>
      <c r="I82" s="29" t="s">
        <v>434</v>
      </c>
      <c r="J82" s="29" t="s">
        <v>381</v>
      </c>
      <c r="K82" s="29" t="s">
        <v>382</v>
      </c>
      <c r="L82" s="29" t="s">
        <v>237</v>
      </c>
      <c r="M82" s="29" t="s">
        <v>9</v>
      </c>
      <c r="N82" s="29" t="s">
        <v>5</v>
      </c>
      <c r="O82" s="29" t="s">
        <v>325</v>
      </c>
      <c r="P82" s="29" t="s">
        <v>6</v>
      </c>
      <c r="Q82" s="29" t="s">
        <v>6</v>
      </c>
      <c r="R82" s="29" t="s">
        <v>6</v>
      </c>
      <c r="S82" s="29" t="s">
        <v>6</v>
      </c>
      <c r="T82" s="30">
        <v>-3500</v>
      </c>
    </row>
    <row r="83" spans="1:20" hidden="1" x14ac:dyDescent="0.25">
      <c r="A83" s="29" t="s">
        <v>1</v>
      </c>
      <c r="B83" s="29" t="s">
        <v>317</v>
      </c>
      <c r="C83" s="29" t="s">
        <v>318</v>
      </c>
      <c r="D83" s="29" t="s">
        <v>319</v>
      </c>
      <c r="E83" s="29" t="s">
        <v>320</v>
      </c>
      <c r="F83" s="29" t="s">
        <v>321</v>
      </c>
      <c r="G83" s="29" t="s">
        <v>322</v>
      </c>
      <c r="H83" s="29" t="s">
        <v>433</v>
      </c>
      <c r="I83" s="29" t="s">
        <v>434</v>
      </c>
      <c r="J83" s="29" t="s">
        <v>381</v>
      </c>
      <c r="K83" s="29" t="s">
        <v>382</v>
      </c>
      <c r="L83" s="29" t="s">
        <v>245</v>
      </c>
      <c r="M83" s="29" t="s">
        <v>14</v>
      </c>
      <c r="N83" s="29" t="s">
        <v>5</v>
      </c>
      <c r="O83" s="29" t="s">
        <v>325</v>
      </c>
      <c r="P83" s="29" t="s">
        <v>6</v>
      </c>
      <c r="Q83" s="29" t="s">
        <v>6</v>
      </c>
      <c r="R83" s="29" t="s">
        <v>6</v>
      </c>
      <c r="S83" s="29" t="s">
        <v>6</v>
      </c>
      <c r="T83" s="30">
        <v>107786</v>
      </c>
    </row>
    <row r="84" spans="1:20" hidden="1" x14ac:dyDescent="0.25">
      <c r="A84" s="29" t="s">
        <v>1</v>
      </c>
      <c r="B84" s="29" t="s">
        <v>317</v>
      </c>
      <c r="C84" s="29" t="s">
        <v>318</v>
      </c>
      <c r="D84" s="29" t="s">
        <v>319</v>
      </c>
      <c r="E84" s="29" t="s">
        <v>320</v>
      </c>
      <c r="F84" s="29" t="s">
        <v>321</v>
      </c>
      <c r="G84" s="29" t="s">
        <v>322</v>
      </c>
      <c r="H84" s="29" t="s">
        <v>433</v>
      </c>
      <c r="I84" s="29" t="s">
        <v>434</v>
      </c>
      <c r="J84" s="29" t="s">
        <v>381</v>
      </c>
      <c r="K84" s="29" t="s">
        <v>382</v>
      </c>
      <c r="L84" s="29" t="s">
        <v>250</v>
      </c>
      <c r="M84" s="29" t="s">
        <v>18</v>
      </c>
      <c r="N84" s="29" t="s">
        <v>5</v>
      </c>
      <c r="O84" s="29" t="s">
        <v>325</v>
      </c>
      <c r="P84" s="29" t="s">
        <v>421</v>
      </c>
      <c r="Q84" s="29" t="s">
        <v>422</v>
      </c>
      <c r="R84" s="29" t="s">
        <v>6</v>
      </c>
      <c r="S84" s="29" t="s">
        <v>6</v>
      </c>
      <c r="T84" s="30">
        <v>3500</v>
      </c>
    </row>
    <row r="85" spans="1:20" hidden="1" x14ac:dyDescent="0.25">
      <c r="A85" s="29" t="s">
        <v>1</v>
      </c>
      <c r="B85" s="29" t="s">
        <v>317</v>
      </c>
      <c r="C85" s="29" t="s">
        <v>318</v>
      </c>
      <c r="D85" s="29" t="s">
        <v>319</v>
      </c>
      <c r="E85" s="29" t="s">
        <v>320</v>
      </c>
      <c r="F85" s="29" t="s">
        <v>321</v>
      </c>
      <c r="G85" s="29" t="s">
        <v>322</v>
      </c>
      <c r="H85" s="29" t="s">
        <v>433</v>
      </c>
      <c r="I85" s="29" t="s">
        <v>434</v>
      </c>
      <c r="J85" s="29" t="s">
        <v>381</v>
      </c>
      <c r="K85" s="29" t="s">
        <v>382</v>
      </c>
      <c r="L85" s="29" t="s">
        <v>250</v>
      </c>
      <c r="M85" s="29" t="s">
        <v>18</v>
      </c>
      <c r="N85" s="29" t="s">
        <v>5</v>
      </c>
      <c r="O85" s="29" t="s">
        <v>325</v>
      </c>
      <c r="P85" s="29" t="s">
        <v>423</v>
      </c>
      <c r="Q85" s="29" t="s">
        <v>424</v>
      </c>
      <c r="R85" s="29" t="s">
        <v>6</v>
      </c>
      <c r="S85" s="29" t="s">
        <v>6</v>
      </c>
      <c r="T85" s="30">
        <v>304</v>
      </c>
    </row>
    <row r="86" spans="1:20" hidden="1" x14ac:dyDescent="0.25">
      <c r="A86" s="29" t="s">
        <v>1</v>
      </c>
      <c r="B86" s="29" t="s">
        <v>317</v>
      </c>
      <c r="C86" s="29" t="s">
        <v>318</v>
      </c>
      <c r="D86" s="29" t="s">
        <v>319</v>
      </c>
      <c r="E86" s="29" t="s">
        <v>320</v>
      </c>
      <c r="F86" s="29" t="s">
        <v>321</v>
      </c>
      <c r="G86" s="29" t="s">
        <v>322</v>
      </c>
      <c r="H86" s="29" t="s">
        <v>433</v>
      </c>
      <c r="I86" s="29" t="s">
        <v>434</v>
      </c>
      <c r="J86" s="29" t="s">
        <v>381</v>
      </c>
      <c r="K86" s="29" t="s">
        <v>382</v>
      </c>
      <c r="L86" s="29" t="s">
        <v>258</v>
      </c>
      <c r="M86" s="29" t="s">
        <v>22</v>
      </c>
      <c r="N86" s="29" t="s">
        <v>5</v>
      </c>
      <c r="O86" s="29" t="s">
        <v>325</v>
      </c>
      <c r="P86" s="29" t="s">
        <v>6</v>
      </c>
      <c r="Q86" s="29" t="s">
        <v>6</v>
      </c>
      <c r="R86" s="29" t="s">
        <v>6</v>
      </c>
      <c r="S86" s="29" t="s">
        <v>6</v>
      </c>
      <c r="T86" s="30">
        <v>97544</v>
      </c>
    </row>
    <row r="87" spans="1:20" hidden="1" x14ac:dyDescent="0.25">
      <c r="A87" s="29" t="s">
        <v>1</v>
      </c>
      <c r="B87" s="29" t="s">
        <v>317</v>
      </c>
      <c r="C87" s="29" t="s">
        <v>318</v>
      </c>
      <c r="D87" s="29" t="s">
        <v>319</v>
      </c>
      <c r="E87" s="29" t="s">
        <v>320</v>
      </c>
      <c r="F87" s="29" t="s">
        <v>321</v>
      </c>
      <c r="G87" s="29" t="s">
        <v>322</v>
      </c>
      <c r="H87" s="29" t="s">
        <v>433</v>
      </c>
      <c r="I87" s="29" t="s">
        <v>434</v>
      </c>
      <c r="J87" s="29" t="s">
        <v>381</v>
      </c>
      <c r="K87" s="29" t="s">
        <v>382</v>
      </c>
      <c r="L87" s="29" t="s">
        <v>259</v>
      </c>
      <c r="M87" s="29" t="s">
        <v>23</v>
      </c>
      <c r="N87" s="29" t="s">
        <v>5</v>
      </c>
      <c r="O87" s="29" t="s">
        <v>325</v>
      </c>
      <c r="P87" s="29" t="s">
        <v>6</v>
      </c>
      <c r="Q87" s="29" t="s">
        <v>6</v>
      </c>
      <c r="R87" s="29" t="s">
        <v>6</v>
      </c>
      <c r="S87" s="29" t="s">
        <v>6</v>
      </c>
      <c r="T87" s="30">
        <v>31200</v>
      </c>
    </row>
    <row r="88" spans="1:20" hidden="1" x14ac:dyDescent="0.25">
      <c r="A88" s="29" t="s">
        <v>1</v>
      </c>
      <c r="B88" s="29" t="s">
        <v>317</v>
      </c>
      <c r="C88" s="29" t="s">
        <v>318</v>
      </c>
      <c r="D88" s="29" t="s">
        <v>319</v>
      </c>
      <c r="E88" s="29" t="s">
        <v>320</v>
      </c>
      <c r="F88" s="29" t="s">
        <v>321</v>
      </c>
      <c r="G88" s="29" t="s">
        <v>322</v>
      </c>
      <c r="H88" s="29" t="s">
        <v>433</v>
      </c>
      <c r="I88" s="29" t="s">
        <v>434</v>
      </c>
      <c r="J88" s="29" t="s">
        <v>381</v>
      </c>
      <c r="K88" s="29" t="s">
        <v>382</v>
      </c>
      <c r="L88" s="29" t="s">
        <v>261</v>
      </c>
      <c r="M88" s="29" t="s">
        <v>25</v>
      </c>
      <c r="N88" s="29" t="s">
        <v>5</v>
      </c>
      <c r="O88" s="29" t="s">
        <v>325</v>
      </c>
      <c r="P88" s="29" t="s">
        <v>6</v>
      </c>
      <c r="Q88" s="29" t="s">
        <v>6</v>
      </c>
      <c r="R88" s="29" t="s">
        <v>6</v>
      </c>
      <c r="S88" s="29" t="s">
        <v>6</v>
      </c>
      <c r="T88" s="30">
        <v>9850</v>
      </c>
    </row>
    <row r="89" spans="1:20" hidden="1" x14ac:dyDescent="0.25">
      <c r="A89" s="29" t="s">
        <v>1</v>
      </c>
      <c r="B89" s="29" t="s">
        <v>317</v>
      </c>
      <c r="C89" s="29" t="s">
        <v>318</v>
      </c>
      <c r="D89" s="29" t="s">
        <v>319</v>
      </c>
      <c r="E89" s="29" t="s">
        <v>320</v>
      </c>
      <c r="F89" s="29" t="s">
        <v>321</v>
      </c>
      <c r="G89" s="29" t="s">
        <v>322</v>
      </c>
      <c r="H89" s="29" t="s">
        <v>433</v>
      </c>
      <c r="I89" s="29" t="s">
        <v>434</v>
      </c>
      <c r="J89" s="29" t="s">
        <v>381</v>
      </c>
      <c r="K89" s="29" t="s">
        <v>382</v>
      </c>
      <c r="L89" s="29" t="s">
        <v>262</v>
      </c>
      <c r="M89" s="29" t="s">
        <v>341</v>
      </c>
      <c r="N89" s="29" t="s">
        <v>5</v>
      </c>
      <c r="O89" s="29" t="s">
        <v>325</v>
      </c>
      <c r="P89" s="29" t="s">
        <v>6</v>
      </c>
      <c r="Q89" s="29" t="s">
        <v>6</v>
      </c>
      <c r="R89" s="29" t="s">
        <v>6</v>
      </c>
      <c r="S89" s="29" t="s">
        <v>6</v>
      </c>
      <c r="T89" s="30">
        <v>44032</v>
      </c>
    </row>
    <row r="90" spans="1:20" hidden="1" x14ac:dyDescent="0.25">
      <c r="A90" s="29" t="s">
        <v>1</v>
      </c>
      <c r="B90" s="29" t="s">
        <v>317</v>
      </c>
      <c r="C90" s="29" t="s">
        <v>318</v>
      </c>
      <c r="D90" s="29" t="s">
        <v>319</v>
      </c>
      <c r="E90" s="29" t="s">
        <v>320</v>
      </c>
      <c r="F90" s="29" t="s">
        <v>321</v>
      </c>
      <c r="G90" s="29" t="s">
        <v>322</v>
      </c>
      <c r="H90" s="29" t="s">
        <v>433</v>
      </c>
      <c r="I90" s="29" t="s">
        <v>434</v>
      </c>
      <c r="J90" s="29" t="s">
        <v>381</v>
      </c>
      <c r="K90" s="29" t="s">
        <v>382</v>
      </c>
      <c r="L90" s="29" t="s">
        <v>263</v>
      </c>
      <c r="M90" s="29" t="s">
        <v>26</v>
      </c>
      <c r="N90" s="29" t="s">
        <v>5</v>
      </c>
      <c r="O90" s="29" t="s">
        <v>325</v>
      </c>
      <c r="P90" s="29" t="s">
        <v>6</v>
      </c>
      <c r="Q90" s="29" t="s">
        <v>6</v>
      </c>
      <c r="R90" s="29" t="s">
        <v>6</v>
      </c>
      <c r="S90" s="29" t="s">
        <v>6</v>
      </c>
      <c r="T90" s="30">
        <v>967</v>
      </c>
    </row>
    <row r="91" spans="1:20" hidden="1" x14ac:dyDescent="0.25">
      <c r="A91" s="29" t="s">
        <v>1</v>
      </c>
      <c r="B91" s="29" t="s">
        <v>317</v>
      </c>
      <c r="C91" s="29" t="s">
        <v>318</v>
      </c>
      <c r="D91" s="29" t="s">
        <v>319</v>
      </c>
      <c r="E91" s="29" t="s">
        <v>320</v>
      </c>
      <c r="F91" s="29" t="s">
        <v>321</v>
      </c>
      <c r="G91" s="29" t="s">
        <v>322</v>
      </c>
      <c r="H91" s="29" t="s">
        <v>433</v>
      </c>
      <c r="I91" s="29" t="s">
        <v>434</v>
      </c>
      <c r="J91" s="29" t="s">
        <v>381</v>
      </c>
      <c r="K91" s="29" t="s">
        <v>382</v>
      </c>
      <c r="L91" s="29" t="s">
        <v>264</v>
      </c>
      <c r="M91" s="29" t="s">
        <v>27</v>
      </c>
      <c r="N91" s="29" t="s">
        <v>5</v>
      </c>
      <c r="O91" s="29" t="s">
        <v>325</v>
      </c>
      <c r="P91" s="29" t="s">
        <v>6</v>
      </c>
      <c r="Q91" s="29" t="s">
        <v>6</v>
      </c>
      <c r="R91" s="29" t="s">
        <v>6</v>
      </c>
      <c r="S91" s="29" t="s">
        <v>6</v>
      </c>
      <c r="T91" s="30">
        <v>967</v>
      </c>
    </row>
    <row r="92" spans="1:20" hidden="1" x14ac:dyDescent="0.25">
      <c r="A92" s="29" t="s">
        <v>1</v>
      </c>
      <c r="B92" s="29" t="s">
        <v>317</v>
      </c>
      <c r="C92" s="29" t="s">
        <v>318</v>
      </c>
      <c r="D92" s="29" t="s">
        <v>319</v>
      </c>
      <c r="E92" s="29" t="s">
        <v>320</v>
      </c>
      <c r="F92" s="29" t="s">
        <v>321</v>
      </c>
      <c r="G92" s="29" t="s">
        <v>322</v>
      </c>
      <c r="H92" s="29" t="s">
        <v>433</v>
      </c>
      <c r="I92" s="29" t="s">
        <v>434</v>
      </c>
      <c r="J92" s="29" t="s">
        <v>381</v>
      </c>
      <c r="K92" s="29" t="s">
        <v>382</v>
      </c>
      <c r="L92" s="29" t="s">
        <v>265</v>
      </c>
      <c r="M92" s="29" t="s">
        <v>342</v>
      </c>
      <c r="N92" s="29" t="s">
        <v>5</v>
      </c>
      <c r="O92" s="29" t="s">
        <v>325</v>
      </c>
      <c r="P92" s="29" t="s">
        <v>6</v>
      </c>
      <c r="Q92" s="29" t="s">
        <v>6</v>
      </c>
      <c r="R92" s="29" t="s">
        <v>6</v>
      </c>
      <c r="S92" s="29" t="s">
        <v>6</v>
      </c>
      <c r="T92" s="30">
        <v>40492</v>
      </c>
    </row>
    <row r="93" spans="1:20" hidden="1" x14ac:dyDescent="0.25">
      <c r="A93" s="29" t="s">
        <v>1</v>
      </c>
      <c r="B93" s="29" t="s">
        <v>317</v>
      </c>
      <c r="C93" s="29" t="s">
        <v>318</v>
      </c>
      <c r="D93" s="29" t="s">
        <v>319</v>
      </c>
      <c r="E93" s="29" t="s">
        <v>320</v>
      </c>
      <c r="F93" s="29" t="s">
        <v>321</v>
      </c>
      <c r="G93" s="29" t="s">
        <v>322</v>
      </c>
      <c r="H93" s="29" t="s">
        <v>433</v>
      </c>
      <c r="I93" s="29" t="s">
        <v>434</v>
      </c>
      <c r="J93" s="29" t="s">
        <v>381</v>
      </c>
      <c r="K93" s="29" t="s">
        <v>382</v>
      </c>
      <c r="L93" s="29" t="s">
        <v>267</v>
      </c>
      <c r="M93" s="29" t="s">
        <v>343</v>
      </c>
      <c r="N93" s="29" t="s">
        <v>5</v>
      </c>
      <c r="O93" s="29" t="s">
        <v>325</v>
      </c>
      <c r="P93" s="29" t="s">
        <v>6</v>
      </c>
      <c r="Q93" s="29" t="s">
        <v>6</v>
      </c>
      <c r="R93" s="29" t="s">
        <v>6</v>
      </c>
      <c r="S93" s="29" t="s">
        <v>6</v>
      </c>
      <c r="T93" s="30">
        <v>119</v>
      </c>
    </row>
    <row r="94" spans="1:20" hidden="1" x14ac:dyDescent="0.25">
      <c r="A94" s="29" t="s">
        <v>1</v>
      </c>
      <c r="B94" s="29" t="s">
        <v>317</v>
      </c>
      <c r="C94" s="29" t="s">
        <v>318</v>
      </c>
      <c r="D94" s="29" t="s">
        <v>319</v>
      </c>
      <c r="E94" s="29" t="s">
        <v>320</v>
      </c>
      <c r="F94" s="29" t="s">
        <v>321</v>
      </c>
      <c r="G94" s="29" t="s">
        <v>322</v>
      </c>
      <c r="H94" s="29" t="s">
        <v>433</v>
      </c>
      <c r="I94" s="29" t="s">
        <v>434</v>
      </c>
      <c r="J94" s="29" t="s">
        <v>381</v>
      </c>
      <c r="K94" s="29" t="s">
        <v>382</v>
      </c>
      <c r="L94" s="29" t="s">
        <v>268</v>
      </c>
      <c r="M94" s="29" t="s">
        <v>28</v>
      </c>
      <c r="N94" s="29" t="s">
        <v>5</v>
      </c>
      <c r="O94" s="29" t="s">
        <v>325</v>
      </c>
      <c r="P94" s="29" t="s">
        <v>6</v>
      </c>
      <c r="Q94" s="29" t="s">
        <v>6</v>
      </c>
      <c r="R94" s="29" t="s">
        <v>6</v>
      </c>
      <c r="S94" s="29" t="s">
        <v>6</v>
      </c>
      <c r="T94" s="30">
        <v>1820</v>
      </c>
    </row>
    <row r="95" spans="1:20" hidden="1" x14ac:dyDescent="0.25">
      <c r="A95" s="29" t="s">
        <v>1</v>
      </c>
      <c r="B95" s="29" t="s">
        <v>317</v>
      </c>
      <c r="C95" s="29" t="s">
        <v>318</v>
      </c>
      <c r="D95" s="29" t="s">
        <v>319</v>
      </c>
      <c r="E95" s="29" t="s">
        <v>320</v>
      </c>
      <c r="F95" s="29" t="s">
        <v>321</v>
      </c>
      <c r="G95" s="29" t="s">
        <v>322</v>
      </c>
      <c r="H95" s="29" t="s">
        <v>433</v>
      </c>
      <c r="I95" s="29" t="s">
        <v>434</v>
      </c>
      <c r="J95" s="29" t="s">
        <v>381</v>
      </c>
      <c r="K95" s="29" t="s">
        <v>382</v>
      </c>
      <c r="L95" s="29" t="s">
        <v>270</v>
      </c>
      <c r="M95" s="29" t="s">
        <v>30</v>
      </c>
      <c r="N95" s="29" t="s">
        <v>5</v>
      </c>
      <c r="O95" s="29" t="s">
        <v>325</v>
      </c>
      <c r="P95" s="29" t="s">
        <v>6</v>
      </c>
      <c r="Q95" s="29" t="s">
        <v>6</v>
      </c>
      <c r="R95" s="29" t="s">
        <v>6</v>
      </c>
      <c r="S95" s="29" t="s">
        <v>6</v>
      </c>
      <c r="T95" s="30">
        <v>1600</v>
      </c>
    </row>
    <row r="96" spans="1:20" hidden="1" x14ac:dyDescent="0.25">
      <c r="A96" s="29" t="s">
        <v>1</v>
      </c>
      <c r="B96" s="29" t="s">
        <v>317</v>
      </c>
      <c r="C96" s="29" t="s">
        <v>318</v>
      </c>
      <c r="D96" s="29" t="s">
        <v>319</v>
      </c>
      <c r="E96" s="29" t="s">
        <v>320</v>
      </c>
      <c r="F96" s="29" t="s">
        <v>321</v>
      </c>
      <c r="G96" s="29" t="s">
        <v>322</v>
      </c>
      <c r="H96" s="29" t="s">
        <v>433</v>
      </c>
      <c r="I96" s="29" t="s">
        <v>434</v>
      </c>
      <c r="J96" s="29" t="s">
        <v>381</v>
      </c>
      <c r="K96" s="29" t="s">
        <v>382</v>
      </c>
      <c r="L96" s="29" t="s">
        <v>272</v>
      </c>
      <c r="M96" s="29" t="s">
        <v>32</v>
      </c>
      <c r="N96" s="29" t="s">
        <v>5</v>
      </c>
      <c r="O96" s="29" t="s">
        <v>325</v>
      </c>
      <c r="P96" s="29" t="s">
        <v>6</v>
      </c>
      <c r="Q96" s="29" t="s">
        <v>6</v>
      </c>
      <c r="R96" s="29" t="s">
        <v>6</v>
      </c>
      <c r="S96" s="29" t="s">
        <v>6</v>
      </c>
      <c r="T96" s="30">
        <v>2526</v>
      </c>
    </row>
    <row r="97" spans="1:20" hidden="1" x14ac:dyDescent="0.25">
      <c r="A97" s="29" t="s">
        <v>1</v>
      </c>
      <c r="B97" s="29" t="s">
        <v>317</v>
      </c>
      <c r="C97" s="29" t="s">
        <v>318</v>
      </c>
      <c r="D97" s="29" t="s">
        <v>319</v>
      </c>
      <c r="E97" s="29" t="s">
        <v>320</v>
      </c>
      <c r="F97" s="29" t="s">
        <v>321</v>
      </c>
      <c r="G97" s="29" t="s">
        <v>322</v>
      </c>
      <c r="H97" s="29" t="s">
        <v>433</v>
      </c>
      <c r="I97" s="29" t="s">
        <v>434</v>
      </c>
      <c r="J97" s="29" t="s">
        <v>381</v>
      </c>
      <c r="K97" s="29" t="s">
        <v>382</v>
      </c>
      <c r="L97" s="29" t="s">
        <v>273</v>
      </c>
      <c r="M97" s="29" t="s">
        <v>33</v>
      </c>
      <c r="N97" s="29" t="s">
        <v>5</v>
      </c>
      <c r="O97" s="29" t="s">
        <v>325</v>
      </c>
      <c r="P97" s="29" t="s">
        <v>6</v>
      </c>
      <c r="Q97" s="29" t="s">
        <v>6</v>
      </c>
      <c r="R97" s="29" t="s">
        <v>6</v>
      </c>
      <c r="S97" s="29" t="s">
        <v>6</v>
      </c>
      <c r="T97" s="30">
        <v>1700</v>
      </c>
    </row>
    <row r="98" spans="1:20" hidden="1" x14ac:dyDescent="0.25">
      <c r="A98" s="29" t="s">
        <v>1</v>
      </c>
      <c r="B98" s="29" t="s">
        <v>317</v>
      </c>
      <c r="C98" s="29" t="s">
        <v>318</v>
      </c>
      <c r="D98" s="29" t="s">
        <v>319</v>
      </c>
      <c r="E98" s="29" t="s">
        <v>320</v>
      </c>
      <c r="F98" s="29" t="s">
        <v>321</v>
      </c>
      <c r="G98" s="29" t="s">
        <v>322</v>
      </c>
      <c r="H98" s="29" t="s">
        <v>433</v>
      </c>
      <c r="I98" s="29" t="s">
        <v>434</v>
      </c>
      <c r="J98" s="29" t="s">
        <v>381</v>
      </c>
      <c r="K98" s="29" t="s">
        <v>382</v>
      </c>
      <c r="L98" s="29" t="s">
        <v>274</v>
      </c>
      <c r="M98" s="29" t="s">
        <v>344</v>
      </c>
      <c r="N98" s="29" t="s">
        <v>5</v>
      </c>
      <c r="O98" s="29" t="s">
        <v>325</v>
      </c>
      <c r="P98" s="29" t="s">
        <v>6</v>
      </c>
      <c r="Q98" s="29" t="s">
        <v>6</v>
      </c>
      <c r="R98" s="29" t="s">
        <v>6</v>
      </c>
      <c r="S98" s="29" t="s">
        <v>6</v>
      </c>
      <c r="T98" s="30">
        <v>906</v>
      </c>
    </row>
    <row r="99" spans="1:20" hidden="1" x14ac:dyDescent="0.25">
      <c r="A99" s="29" t="s">
        <v>1</v>
      </c>
      <c r="B99" s="29" t="s">
        <v>317</v>
      </c>
      <c r="C99" s="29" t="s">
        <v>318</v>
      </c>
      <c r="D99" s="29" t="s">
        <v>319</v>
      </c>
      <c r="E99" s="29" t="s">
        <v>320</v>
      </c>
      <c r="F99" s="29" t="s">
        <v>321</v>
      </c>
      <c r="G99" s="29" t="s">
        <v>322</v>
      </c>
      <c r="H99" s="29" t="s">
        <v>433</v>
      </c>
      <c r="I99" s="29" t="s">
        <v>434</v>
      </c>
      <c r="J99" s="29" t="s">
        <v>381</v>
      </c>
      <c r="K99" s="29" t="s">
        <v>382</v>
      </c>
      <c r="L99" s="29" t="s">
        <v>276</v>
      </c>
      <c r="M99" s="29" t="s">
        <v>35</v>
      </c>
      <c r="N99" s="29" t="s">
        <v>5</v>
      </c>
      <c r="O99" s="29" t="s">
        <v>325</v>
      </c>
      <c r="P99" s="29" t="s">
        <v>6</v>
      </c>
      <c r="Q99" s="29" t="s">
        <v>6</v>
      </c>
      <c r="R99" s="29" t="s">
        <v>6</v>
      </c>
      <c r="S99" s="29" t="s">
        <v>6</v>
      </c>
      <c r="T99" s="30">
        <v>160</v>
      </c>
    </row>
    <row r="100" spans="1:20" hidden="1" x14ac:dyDescent="0.25">
      <c r="A100" s="29" t="s">
        <v>1</v>
      </c>
      <c r="B100" s="29" t="s">
        <v>317</v>
      </c>
      <c r="C100" s="29" t="s">
        <v>318</v>
      </c>
      <c r="D100" s="29" t="s">
        <v>319</v>
      </c>
      <c r="E100" s="29" t="s">
        <v>320</v>
      </c>
      <c r="F100" s="29" t="s">
        <v>321</v>
      </c>
      <c r="G100" s="29" t="s">
        <v>322</v>
      </c>
      <c r="H100" s="29" t="s">
        <v>433</v>
      </c>
      <c r="I100" s="29" t="s">
        <v>434</v>
      </c>
      <c r="J100" s="29" t="s">
        <v>381</v>
      </c>
      <c r="K100" s="29" t="s">
        <v>382</v>
      </c>
      <c r="L100" s="29" t="s">
        <v>277</v>
      </c>
      <c r="M100" s="29" t="s">
        <v>36</v>
      </c>
      <c r="N100" s="29" t="s">
        <v>5</v>
      </c>
      <c r="O100" s="29" t="s">
        <v>325</v>
      </c>
      <c r="P100" s="29" t="s">
        <v>6</v>
      </c>
      <c r="Q100" s="29" t="s">
        <v>6</v>
      </c>
      <c r="R100" s="29" t="s">
        <v>6</v>
      </c>
      <c r="S100" s="29" t="s">
        <v>6</v>
      </c>
      <c r="T100" s="30">
        <v>2000</v>
      </c>
    </row>
    <row r="101" spans="1:20" hidden="1" x14ac:dyDescent="0.25">
      <c r="A101" s="29" t="s">
        <v>1</v>
      </c>
      <c r="B101" s="29" t="s">
        <v>317</v>
      </c>
      <c r="C101" s="29" t="s">
        <v>318</v>
      </c>
      <c r="D101" s="29" t="s">
        <v>319</v>
      </c>
      <c r="E101" s="29" t="s">
        <v>320</v>
      </c>
      <c r="F101" s="29" t="s">
        <v>321</v>
      </c>
      <c r="G101" s="29" t="s">
        <v>322</v>
      </c>
      <c r="H101" s="29" t="s">
        <v>433</v>
      </c>
      <c r="I101" s="29" t="s">
        <v>434</v>
      </c>
      <c r="J101" s="29" t="s">
        <v>381</v>
      </c>
      <c r="K101" s="29" t="s">
        <v>382</v>
      </c>
      <c r="L101" s="29" t="s">
        <v>283</v>
      </c>
      <c r="M101" s="29" t="s">
        <v>41</v>
      </c>
      <c r="N101" s="29" t="s">
        <v>5</v>
      </c>
      <c r="O101" s="29" t="s">
        <v>325</v>
      </c>
      <c r="P101" s="29" t="s">
        <v>6</v>
      </c>
      <c r="Q101" s="29" t="s">
        <v>6</v>
      </c>
      <c r="R101" s="29" t="s">
        <v>6</v>
      </c>
      <c r="S101" s="29" t="s">
        <v>6</v>
      </c>
      <c r="T101" s="30">
        <v>5000</v>
      </c>
    </row>
    <row r="102" spans="1:20" hidden="1" x14ac:dyDescent="0.25">
      <c r="A102" s="29" t="s">
        <v>1</v>
      </c>
      <c r="B102" s="29" t="s">
        <v>317</v>
      </c>
      <c r="C102" s="29" t="s">
        <v>318</v>
      </c>
      <c r="D102" s="29" t="s">
        <v>319</v>
      </c>
      <c r="E102" s="29" t="s">
        <v>320</v>
      </c>
      <c r="F102" s="29" t="s">
        <v>321</v>
      </c>
      <c r="G102" s="29" t="s">
        <v>322</v>
      </c>
      <c r="H102" s="29" t="s">
        <v>433</v>
      </c>
      <c r="I102" s="29" t="s">
        <v>434</v>
      </c>
      <c r="J102" s="29" t="s">
        <v>381</v>
      </c>
      <c r="K102" s="29" t="s">
        <v>382</v>
      </c>
      <c r="L102" s="29" t="s">
        <v>288</v>
      </c>
      <c r="M102" s="29" t="s">
        <v>42</v>
      </c>
      <c r="N102" s="29" t="s">
        <v>5</v>
      </c>
      <c r="O102" s="29" t="s">
        <v>325</v>
      </c>
      <c r="P102" s="29" t="s">
        <v>6</v>
      </c>
      <c r="Q102" s="29" t="s">
        <v>6</v>
      </c>
      <c r="R102" s="29" t="s">
        <v>6</v>
      </c>
      <c r="S102" s="29" t="s">
        <v>6</v>
      </c>
      <c r="T102" s="30">
        <v>11000</v>
      </c>
    </row>
    <row r="103" spans="1:20" hidden="1" x14ac:dyDescent="0.25">
      <c r="A103" s="29" t="s">
        <v>1</v>
      </c>
      <c r="B103" s="29" t="s">
        <v>317</v>
      </c>
      <c r="C103" s="29" t="s">
        <v>318</v>
      </c>
      <c r="D103" s="29" t="s">
        <v>319</v>
      </c>
      <c r="E103" s="29" t="s">
        <v>320</v>
      </c>
      <c r="F103" s="29" t="s">
        <v>321</v>
      </c>
      <c r="G103" s="29" t="s">
        <v>322</v>
      </c>
      <c r="H103" s="29" t="s">
        <v>433</v>
      </c>
      <c r="I103" s="29" t="s">
        <v>434</v>
      </c>
      <c r="J103" s="29" t="s">
        <v>381</v>
      </c>
      <c r="K103" s="29" t="s">
        <v>382</v>
      </c>
      <c r="L103" s="29" t="s">
        <v>289</v>
      </c>
      <c r="M103" s="29" t="s">
        <v>43</v>
      </c>
      <c r="N103" s="29" t="s">
        <v>5</v>
      </c>
      <c r="O103" s="29" t="s">
        <v>325</v>
      </c>
      <c r="P103" s="29" t="s">
        <v>6</v>
      </c>
      <c r="Q103" s="29" t="s">
        <v>6</v>
      </c>
      <c r="R103" s="29" t="s">
        <v>6</v>
      </c>
      <c r="S103" s="29" t="s">
        <v>6</v>
      </c>
      <c r="T103" s="30">
        <v>1000</v>
      </c>
    </row>
    <row r="104" spans="1:20" hidden="1" x14ac:dyDescent="0.25">
      <c r="A104" s="29" t="s">
        <v>1</v>
      </c>
      <c r="B104" s="29" t="s">
        <v>317</v>
      </c>
      <c r="C104" s="29" t="s">
        <v>318</v>
      </c>
      <c r="D104" s="29" t="s">
        <v>319</v>
      </c>
      <c r="E104" s="29" t="s">
        <v>320</v>
      </c>
      <c r="F104" s="29" t="s">
        <v>321</v>
      </c>
      <c r="G104" s="29" t="s">
        <v>322</v>
      </c>
      <c r="H104" s="29" t="s">
        <v>435</v>
      </c>
      <c r="I104" s="29" t="s">
        <v>436</v>
      </c>
      <c r="J104" s="29" t="s">
        <v>381</v>
      </c>
      <c r="K104" s="29" t="s">
        <v>382</v>
      </c>
      <c r="L104" s="29" t="s">
        <v>237</v>
      </c>
      <c r="M104" s="29" t="s">
        <v>9</v>
      </c>
      <c r="N104" s="29" t="s">
        <v>5</v>
      </c>
      <c r="O104" s="29" t="s">
        <v>325</v>
      </c>
      <c r="P104" s="29" t="s">
        <v>6</v>
      </c>
      <c r="Q104" s="29" t="s">
        <v>6</v>
      </c>
      <c r="R104" s="29" t="s">
        <v>6</v>
      </c>
      <c r="S104" s="29" t="s">
        <v>6</v>
      </c>
      <c r="T104" s="30">
        <v>-500</v>
      </c>
    </row>
    <row r="105" spans="1:20" hidden="1" x14ac:dyDescent="0.25">
      <c r="A105" s="29" t="s">
        <v>1</v>
      </c>
      <c r="B105" s="29" t="s">
        <v>317</v>
      </c>
      <c r="C105" s="29" t="s">
        <v>318</v>
      </c>
      <c r="D105" s="29" t="s">
        <v>319</v>
      </c>
      <c r="E105" s="29" t="s">
        <v>320</v>
      </c>
      <c r="F105" s="29" t="s">
        <v>321</v>
      </c>
      <c r="G105" s="29" t="s">
        <v>322</v>
      </c>
      <c r="H105" s="29" t="s">
        <v>435</v>
      </c>
      <c r="I105" s="29" t="s">
        <v>436</v>
      </c>
      <c r="J105" s="29" t="s">
        <v>381</v>
      </c>
      <c r="K105" s="29" t="s">
        <v>382</v>
      </c>
      <c r="L105" s="29" t="s">
        <v>250</v>
      </c>
      <c r="M105" s="29" t="s">
        <v>18</v>
      </c>
      <c r="N105" s="29" t="s">
        <v>5</v>
      </c>
      <c r="O105" s="29" t="s">
        <v>325</v>
      </c>
      <c r="P105" s="29" t="s">
        <v>421</v>
      </c>
      <c r="Q105" s="29" t="s">
        <v>422</v>
      </c>
      <c r="R105" s="29" t="s">
        <v>6</v>
      </c>
      <c r="S105" s="29" t="s">
        <v>6</v>
      </c>
      <c r="T105" s="30">
        <v>500</v>
      </c>
    </row>
    <row r="106" spans="1:20" hidden="1" x14ac:dyDescent="0.25">
      <c r="A106" s="29" t="s">
        <v>1</v>
      </c>
      <c r="B106" s="29" t="s">
        <v>317</v>
      </c>
      <c r="C106" s="29" t="s">
        <v>318</v>
      </c>
      <c r="D106" s="29" t="s">
        <v>319</v>
      </c>
      <c r="E106" s="29" t="s">
        <v>320</v>
      </c>
      <c r="F106" s="29" t="s">
        <v>321</v>
      </c>
      <c r="G106" s="29" t="s">
        <v>322</v>
      </c>
      <c r="H106" s="29" t="s">
        <v>435</v>
      </c>
      <c r="I106" s="29" t="s">
        <v>436</v>
      </c>
      <c r="J106" s="29" t="s">
        <v>381</v>
      </c>
      <c r="K106" s="29" t="s">
        <v>382</v>
      </c>
      <c r="L106" s="29" t="s">
        <v>258</v>
      </c>
      <c r="M106" s="29" t="s">
        <v>22</v>
      </c>
      <c r="N106" s="29" t="s">
        <v>5</v>
      </c>
      <c r="O106" s="29" t="s">
        <v>325</v>
      </c>
      <c r="P106" s="29" t="s">
        <v>6</v>
      </c>
      <c r="Q106" s="29" t="s">
        <v>6</v>
      </c>
      <c r="R106" s="29" t="s">
        <v>6</v>
      </c>
      <c r="S106" s="29" t="s">
        <v>6</v>
      </c>
      <c r="T106" s="30">
        <v>19425</v>
      </c>
    </row>
    <row r="107" spans="1:20" hidden="1" x14ac:dyDescent="0.25">
      <c r="A107" s="29" t="s">
        <v>1</v>
      </c>
      <c r="B107" s="29" t="s">
        <v>317</v>
      </c>
      <c r="C107" s="29" t="s">
        <v>318</v>
      </c>
      <c r="D107" s="29" t="s">
        <v>319</v>
      </c>
      <c r="E107" s="29" t="s">
        <v>320</v>
      </c>
      <c r="F107" s="29" t="s">
        <v>321</v>
      </c>
      <c r="G107" s="29" t="s">
        <v>322</v>
      </c>
      <c r="H107" s="29" t="s">
        <v>435</v>
      </c>
      <c r="I107" s="29" t="s">
        <v>436</v>
      </c>
      <c r="J107" s="29" t="s">
        <v>381</v>
      </c>
      <c r="K107" s="29" t="s">
        <v>382</v>
      </c>
      <c r="L107" s="29" t="s">
        <v>261</v>
      </c>
      <c r="M107" s="29" t="s">
        <v>25</v>
      </c>
      <c r="N107" s="29" t="s">
        <v>5</v>
      </c>
      <c r="O107" s="29" t="s">
        <v>325</v>
      </c>
      <c r="P107" s="29" t="s">
        <v>6</v>
      </c>
      <c r="Q107" s="29" t="s">
        <v>6</v>
      </c>
      <c r="R107" s="29" t="s">
        <v>6</v>
      </c>
      <c r="S107" s="29" t="s">
        <v>6</v>
      </c>
      <c r="T107" s="30">
        <v>282</v>
      </c>
    </row>
    <row r="108" spans="1:20" hidden="1" x14ac:dyDescent="0.25">
      <c r="A108" s="29" t="s">
        <v>1</v>
      </c>
      <c r="B108" s="29" t="s">
        <v>317</v>
      </c>
      <c r="C108" s="29" t="s">
        <v>318</v>
      </c>
      <c r="D108" s="29" t="s">
        <v>319</v>
      </c>
      <c r="E108" s="29" t="s">
        <v>320</v>
      </c>
      <c r="F108" s="29" t="s">
        <v>321</v>
      </c>
      <c r="G108" s="29" t="s">
        <v>322</v>
      </c>
      <c r="H108" s="29" t="s">
        <v>435</v>
      </c>
      <c r="I108" s="29" t="s">
        <v>436</v>
      </c>
      <c r="J108" s="29" t="s">
        <v>381</v>
      </c>
      <c r="K108" s="29" t="s">
        <v>382</v>
      </c>
      <c r="L108" s="29" t="s">
        <v>262</v>
      </c>
      <c r="M108" s="29" t="s">
        <v>341</v>
      </c>
      <c r="N108" s="29" t="s">
        <v>5</v>
      </c>
      <c r="O108" s="29" t="s">
        <v>325</v>
      </c>
      <c r="P108" s="29" t="s">
        <v>6</v>
      </c>
      <c r="Q108" s="29" t="s">
        <v>6</v>
      </c>
      <c r="R108" s="29" t="s">
        <v>6</v>
      </c>
      <c r="S108" s="29" t="s">
        <v>6</v>
      </c>
      <c r="T108" s="30">
        <v>25172</v>
      </c>
    </row>
    <row r="109" spans="1:20" hidden="1" x14ac:dyDescent="0.25">
      <c r="A109" s="29" t="s">
        <v>1</v>
      </c>
      <c r="B109" s="29" t="s">
        <v>317</v>
      </c>
      <c r="C109" s="29" t="s">
        <v>318</v>
      </c>
      <c r="D109" s="29" t="s">
        <v>319</v>
      </c>
      <c r="E109" s="29" t="s">
        <v>320</v>
      </c>
      <c r="F109" s="29" t="s">
        <v>321</v>
      </c>
      <c r="G109" s="29" t="s">
        <v>322</v>
      </c>
      <c r="H109" s="29" t="s">
        <v>435</v>
      </c>
      <c r="I109" s="29" t="s">
        <v>436</v>
      </c>
      <c r="J109" s="29" t="s">
        <v>381</v>
      </c>
      <c r="K109" s="29" t="s">
        <v>382</v>
      </c>
      <c r="L109" s="29" t="s">
        <v>263</v>
      </c>
      <c r="M109" s="29" t="s">
        <v>26</v>
      </c>
      <c r="N109" s="29" t="s">
        <v>5</v>
      </c>
      <c r="O109" s="29" t="s">
        <v>325</v>
      </c>
      <c r="P109" s="29" t="s">
        <v>6</v>
      </c>
      <c r="Q109" s="29" t="s">
        <v>6</v>
      </c>
      <c r="R109" s="29" t="s">
        <v>6</v>
      </c>
      <c r="S109" s="29" t="s">
        <v>6</v>
      </c>
      <c r="T109" s="30">
        <v>138</v>
      </c>
    </row>
    <row r="110" spans="1:20" hidden="1" x14ac:dyDescent="0.25">
      <c r="A110" s="29" t="s">
        <v>1</v>
      </c>
      <c r="B110" s="29" t="s">
        <v>317</v>
      </c>
      <c r="C110" s="29" t="s">
        <v>318</v>
      </c>
      <c r="D110" s="29" t="s">
        <v>319</v>
      </c>
      <c r="E110" s="29" t="s">
        <v>320</v>
      </c>
      <c r="F110" s="29" t="s">
        <v>321</v>
      </c>
      <c r="G110" s="29" t="s">
        <v>322</v>
      </c>
      <c r="H110" s="29" t="s">
        <v>435</v>
      </c>
      <c r="I110" s="29" t="s">
        <v>436</v>
      </c>
      <c r="J110" s="29" t="s">
        <v>381</v>
      </c>
      <c r="K110" s="29" t="s">
        <v>382</v>
      </c>
      <c r="L110" s="29" t="s">
        <v>264</v>
      </c>
      <c r="M110" s="29" t="s">
        <v>27</v>
      </c>
      <c r="N110" s="29" t="s">
        <v>5</v>
      </c>
      <c r="O110" s="29" t="s">
        <v>325</v>
      </c>
      <c r="P110" s="29" t="s">
        <v>6</v>
      </c>
      <c r="Q110" s="29" t="s">
        <v>6</v>
      </c>
      <c r="R110" s="29" t="s">
        <v>6</v>
      </c>
      <c r="S110" s="29" t="s">
        <v>6</v>
      </c>
      <c r="T110" s="30">
        <v>138</v>
      </c>
    </row>
    <row r="111" spans="1:20" hidden="1" x14ac:dyDescent="0.25">
      <c r="A111" s="29" t="s">
        <v>1</v>
      </c>
      <c r="B111" s="29" t="s">
        <v>317</v>
      </c>
      <c r="C111" s="29" t="s">
        <v>318</v>
      </c>
      <c r="D111" s="29" t="s">
        <v>319</v>
      </c>
      <c r="E111" s="29" t="s">
        <v>320</v>
      </c>
      <c r="F111" s="29" t="s">
        <v>321</v>
      </c>
      <c r="G111" s="29" t="s">
        <v>322</v>
      </c>
      <c r="H111" s="29" t="s">
        <v>435</v>
      </c>
      <c r="I111" s="29" t="s">
        <v>436</v>
      </c>
      <c r="J111" s="29" t="s">
        <v>381</v>
      </c>
      <c r="K111" s="29" t="s">
        <v>382</v>
      </c>
      <c r="L111" s="29" t="s">
        <v>265</v>
      </c>
      <c r="M111" s="29" t="s">
        <v>342</v>
      </c>
      <c r="N111" s="29" t="s">
        <v>5</v>
      </c>
      <c r="O111" s="29" t="s">
        <v>325</v>
      </c>
      <c r="P111" s="29" t="s">
        <v>6</v>
      </c>
      <c r="Q111" s="29" t="s">
        <v>6</v>
      </c>
      <c r="R111" s="29" t="s">
        <v>6</v>
      </c>
      <c r="S111" s="29" t="s">
        <v>6</v>
      </c>
      <c r="T111" s="30">
        <v>5486</v>
      </c>
    </row>
    <row r="112" spans="1:20" hidden="1" x14ac:dyDescent="0.25">
      <c r="A112" s="29" t="s">
        <v>1</v>
      </c>
      <c r="B112" s="29" t="s">
        <v>317</v>
      </c>
      <c r="C112" s="29" t="s">
        <v>318</v>
      </c>
      <c r="D112" s="29" t="s">
        <v>319</v>
      </c>
      <c r="E112" s="29" t="s">
        <v>320</v>
      </c>
      <c r="F112" s="29" t="s">
        <v>321</v>
      </c>
      <c r="G112" s="29" t="s">
        <v>322</v>
      </c>
      <c r="H112" s="29" t="s">
        <v>435</v>
      </c>
      <c r="I112" s="29" t="s">
        <v>436</v>
      </c>
      <c r="J112" s="29" t="s">
        <v>381</v>
      </c>
      <c r="K112" s="29" t="s">
        <v>382</v>
      </c>
      <c r="L112" s="29" t="s">
        <v>277</v>
      </c>
      <c r="M112" s="29" t="s">
        <v>36</v>
      </c>
      <c r="N112" s="29" t="s">
        <v>5</v>
      </c>
      <c r="O112" s="29" t="s">
        <v>325</v>
      </c>
      <c r="P112" s="29" t="s">
        <v>6</v>
      </c>
      <c r="Q112" s="29" t="s">
        <v>6</v>
      </c>
      <c r="R112" s="29" t="s">
        <v>6</v>
      </c>
      <c r="S112" s="29" t="s">
        <v>6</v>
      </c>
      <c r="T112" s="30">
        <v>100</v>
      </c>
    </row>
    <row r="113" spans="1:20" hidden="1" x14ac:dyDescent="0.25">
      <c r="A113" s="29" t="s">
        <v>1</v>
      </c>
      <c r="B113" s="29" t="s">
        <v>317</v>
      </c>
      <c r="C113" s="29" t="s">
        <v>318</v>
      </c>
      <c r="D113" s="29" t="s">
        <v>319</v>
      </c>
      <c r="E113" s="29" t="s">
        <v>320</v>
      </c>
      <c r="F113" s="29" t="s">
        <v>321</v>
      </c>
      <c r="G113" s="29" t="s">
        <v>322</v>
      </c>
      <c r="H113" s="29" t="s">
        <v>435</v>
      </c>
      <c r="I113" s="29" t="s">
        <v>436</v>
      </c>
      <c r="J113" s="29" t="s">
        <v>381</v>
      </c>
      <c r="K113" s="29" t="s">
        <v>382</v>
      </c>
      <c r="L113" s="29" t="s">
        <v>278</v>
      </c>
      <c r="M113" s="29" t="s">
        <v>37</v>
      </c>
      <c r="N113" s="29" t="s">
        <v>5</v>
      </c>
      <c r="O113" s="29" t="s">
        <v>325</v>
      </c>
      <c r="P113" s="29" t="s">
        <v>6</v>
      </c>
      <c r="Q113" s="29" t="s">
        <v>6</v>
      </c>
      <c r="R113" s="29" t="s">
        <v>6</v>
      </c>
      <c r="S113" s="29" t="s">
        <v>6</v>
      </c>
      <c r="T113" s="30">
        <v>4200</v>
      </c>
    </row>
    <row r="114" spans="1:20" hidden="1" x14ac:dyDescent="0.25">
      <c r="A114" s="29" t="s">
        <v>1</v>
      </c>
      <c r="B114" s="29" t="s">
        <v>317</v>
      </c>
      <c r="C114" s="29" t="s">
        <v>318</v>
      </c>
      <c r="D114" s="29" t="s">
        <v>319</v>
      </c>
      <c r="E114" s="29" t="s">
        <v>320</v>
      </c>
      <c r="F114" s="29" t="s">
        <v>321</v>
      </c>
      <c r="G114" s="29" t="s">
        <v>322</v>
      </c>
      <c r="H114" s="29" t="s">
        <v>437</v>
      </c>
      <c r="I114" s="29" t="s">
        <v>438</v>
      </c>
      <c r="J114" s="29" t="s">
        <v>381</v>
      </c>
      <c r="K114" s="29" t="s">
        <v>382</v>
      </c>
      <c r="L114" s="29" t="s">
        <v>237</v>
      </c>
      <c r="M114" s="29" t="s">
        <v>9</v>
      </c>
      <c r="N114" s="29" t="s">
        <v>5</v>
      </c>
      <c r="O114" s="29" t="s">
        <v>325</v>
      </c>
      <c r="P114" s="29" t="s">
        <v>6</v>
      </c>
      <c r="Q114" s="29" t="s">
        <v>6</v>
      </c>
      <c r="R114" s="29" t="s">
        <v>6</v>
      </c>
      <c r="S114" s="29" t="s">
        <v>6</v>
      </c>
      <c r="T114" s="30">
        <v>-800</v>
      </c>
    </row>
    <row r="115" spans="1:20" hidden="1" x14ac:dyDescent="0.25">
      <c r="A115" s="29" t="s">
        <v>1</v>
      </c>
      <c r="B115" s="29" t="s">
        <v>317</v>
      </c>
      <c r="C115" s="29" t="s">
        <v>318</v>
      </c>
      <c r="D115" s="29" t="s">
        <v>319</v>
      </c>
      <c r="E115" s="29" t="s">
        <v>320</v>
      </c>
      <c r="F115" s="29" t="s">
        <v>321</v>
      </c>
      <c r="G115" s="29" t="s">
        <v>322</v>
      </c>
      <c r="H115" s="29" t="s">
        <v>437</v>
      </c>
      <c r="I115" s="29" t="s">
        <v>438</v>
      </c>
      <c r="J115" s="29" t="s">
        <v>381</v>
      </c>
      <c r="K115" s="29" t="s">
        <v>382</v>
      </c>
      <c r="L115" s="29" t="s">
        <v>245</v>
      </c>
      <c r="M115" s="29" t="s">
        <v>14</v>
      </c>
      <c r="N115" s="29" t="s">
        <v>5</v>
      </c>
      <c r="O115" s="29" t="s">
        <v>325</v>
      </c>
      <c r="P115" s="29" t="s">
        <v>6</v>
      </c>
      <c r="Q115" s="29" t="s">
        <v>6</v>
      </c>
      <c r="R115" s="29" t="s">
        <v>6</v>
      </c>
      <c r="S115" s="29" t="s">
        <v>6</v>
      </c>
      <c r="T115" s="30">
        <v>134101</v>
      </c>
    </row>
    <row r="116" spans="1:20" hidden="1" x14ac:dyDescent="0.25">
      <c r="A116" s="29" t="s">
        <v>1</v>
      </c>
      <c r="B116" s="29" t="s">
        <v>317</v>
      </c>
      <c r="C116" s="29" t="s">
        <v>318</v>
      </c>
      <c r="D116" s="29" t="s">
        <v>319</v>
      </c>
      <c r="E116" s="29" t="s">
        <v>320</v>
      </c>
      <c r="F116" s="29" t="s">
        <v>321</v>
      </c>
      <c r="G116" s="29" t="s">
        <v>322</v>
      </c>
      <c r="H116" s="29" t="s">
        <v>437</v>
      </c>
      <c r="I116" s="29" t="s">
        <v>438</v>
      </c>
      <c r="J116" s="29" t="s">
        <v>381</v>
      </c>
      <c r="K116" s="29" t="s">
        <v>382</v>
      </c>
      <c r="L116" s="29" t="s">
        <v>250</v>
      </c>
      <c r="M116" s="29" t="s">
        <v>18</v>
      </c>
      <c r="N116" s="29" t="s">
        <v>5</v>
      </c>
      <c r="O116" s="29" t="s">
        <v>325</v>
      </c>
      <c r="P116" s="29" t="s">
        <v>421</v>
      </c>
      <c r="Q116" s="29" t="s">
        <v>422</v>
      </c>
      <c r="R116" s="29" t="s">
        <v>6</v>
      </c>
      <c r="S116" s="29" t="s">
        <v>6</v>
      </c>
      <c r="T116" s="30">
        <v>800</v>
      </c>
    </row>
    <row r="117" spans="1:20" hidden="1" x14ac:dyDescent="0.25">
      <c r="A117" s="29" t="s">
        <v>1</v>
      </c>
      <c r="B117" s="29" t="s">
        <v>317</v>
      </c>
      <c r="C117" s="29" t="s">
        <v>318</v>
      </c>
      <c r="D117" s="29" t="s">
        <v>319</v>
      </c>
      <c r="E117" s="29" t="s">
        <v>320</v>
      </c>
      <c r="F117" s="29" t="s">
        <v>321</v>
      </c>
      <c r="G117" s="29" t="s">
        <v>322</v>
      </c>
      <c r="H117" s="29" t="s">
        <v>437</v>
      </c>
      <c r="I117" s="29" t="s">
        <v>438</v>
      </c>
      <c r="J117" s="29" t="s">
        <v>381</v>
      </c>
      <c r="K117" s="29" t="s">
        <v>382</v>
      </c>
      <c r="L117" s="29" t="s">
        <v>250</v>
      </c>
      <c r="M117" s="29" t="s">
        <v>18</v>
      </c>
      <c r="N117" s="29" t="s">
        <v>5</v>
      </c>
      <c r="O117" s="29" t="s">
        <v>325</v>
      </c>
      <c r="P117" s="29" t="s">
        <v>425</v>
      </c>
      <c r="Q117" s="29" t="s">
        <v>426</v>
      </c>
      <c r="R117" s="29" t="s">
        <v>6</v>
      </c>
      <c r="S117" s="29" t="s">
        <v>6</v>
      </c>
      <c r="T117" s="30">
        <v>43</v>
      </c>
    </row>
    <row r="118" spans="1:20" hidden="1" x14ac:dyDescent="0.25">
      <c r="A118" s="29" t="s">
        <v>1</v>
      </c>
      <c r="B118" s="29" t="s">
        <v>317</v>
      </c>
      <c r="C118" s="29" t="s">
        <v>318</v>
      </c>
      <c r="D118" s="29" t="s">
        <v>319</v>
      </c>
      <c r="E118" s="29" t="s">
        <v>320</v>
      </c>
      <c r="F118" s="29" t="s">
        <v>321</v>
      </c>
      <c r="G118" s="29" t="s">
        <v>322</v>
      </c>
      <c r="H118" s="29" t="s">
        <v>437</v>
      </c>
      <c r="I118" s="29" t="s">
        <v>438</v>
      </c>
      <c r="J118" s="29" t="s">
        <v>381</v>
      </c>
      <c r="K118" s="29" t="s">
        <v>382</v>
      </c>
      <c r="L118" s="29" t="s">
        <v>258</v>
      </c>
      <c r="M118" s="29" t="s">
        <v>22</v>
      </c>
      <c r="N118" s="29" t="s">
        <v>5</v>
      </c>
      <c r="O118" s="29" t="s">
        <v>325</v>
      </c>
      <c r="P118" s="29" t="s">
        <v>6</v>
      </c>
      <c r="Q118" s="29" t="s">
        <v>6</v>
      </c>
      <c r="R118" s="29" t="s">
        <v>6</v>
      </c>
      <c r="S118" s="29" t="s">
        <v>6</v>
      </c>
      <c r="T118" s="30">
        <v>20511</v>
      </c>
    </row>
    <row r="119" spans="1:20" hidden="1" x14ac:dyDescent="0.25">
      <c r="A119" s="29" t="s">
        <v>1</v>
      </c>
      <c r="B119" s="29" t="s">
        <v>317</v>
      </c>
      <c r="C119" s="29" t="s">
        <v>318</v>
      </c>
      <c r="D119" s="29" t="s">
        <v>319</v>
      </c>
      <c r="E119" s="29" t="s">
        <v>320</v>
      </c>
      <c r="F119" s="29" t="s">
        <v>321</v>
      </c>
      <c r="G119" s="29" t="s">
        <v>322</v>
      </c>
      <c r="H119" s="29" t="s">
        <v>437</v>
      </c>
      <c r="I119" s="29" t="s">
        <v>438</v>
      </c>
      <c r="J119" s="29" t="s">
        <v>381</v>
      </c>
      <c r="K119" s="29" t="s">
        <v>382</v>
      </c>
      <c r="L119" s="29" t="s">
        <v>261</v>
      </c>
      <c r="M119" s="29" t="s">
        <v>25</v>
      </c>
      <c r="N119" s="29" t="s">
        <v>5</v>
      </c>
      <c r="O119" s="29" t="s">
        <v>325</v>
      </c>
      <c r="P119" s="29" t="s">
        <v>6</v>
      </c>
      <c r="Q119" s="29" t="s">
        <v>6</v>
      </c>
      <c r="R119" s="29" t="s">
        <v>6</v>
      </c>
      <c r="S119" s="29" t="s">
        <v>6</v>
      </c>
      <c r="T119" s="30">
        <v>1570</v>
      </c>
    </row>
    <row r="120" spans="1:20" hidden="1" x14ac:dyDescent="0.25">
      <c r="A120" s="29" t="s">
        <v>1</v>
      </c>
      <c r="B120" s="29" t="s">
        <v>317</v>
      </c>
      <c r="C120" s="29" t="s">
        <v>318</v>
      </c>
      <c r="D120" s="29" t="s">
        <v>319</v>
      </c>
      <c r="E120" s="29" t="s">
        <v>320</v>
      </c>
      <c r="F120" s="29" t="s">
        <v>321</v>
      </c>
      <c r="G120" s="29" t="s">
        <v>322</v>
      </c>
      <c r="H120" s="29" t="s">
        <v>437</v>
      </c>
      <c r="I120" s="29" t="s">
        <v>438</v>
      </c>
      <c r="J120" s="29" t="s">
        <v>381</v>
      </c>
      <c r="K120" s="29" t="s">
        <v>382</v>
      </c>
      <c r="L120" s="29" t="s">
        <v>262</v>
      </c>
      <c r="M120" s="29" t="s">
        <v>341</v>
      </c>
      <c r="N120" s="29" t="s">
        <v>5</v>
      </c>
      <c r="O120" s="29" t="s">
        <v>325</v>
      </c>
      <c r="P120" s="29" t="s">
        <v>6</v>
      </c>
      <c r="Q120" s="29" t="s">
        <v>6</v>
      </c>
      <c r="R120" s="29" t="s">
        <v>6</v>
      </c>
      <c r="S120" s="29" t="s">
        <v>6</v>
      </c>
      <c r="T120" s="30">
        <v>6870</v>
      </c>
    </row>
    <row r="121" spans="1:20" hidden="1" x14ac:dyDescent="0.25">
      <c r="A121" s="29" t="s">
        <v>1</v>
      </c>
      <c r="B121" s="29" t="s">
        <v>317</v>
      </c>
      <c r="C121" s="29" t="s">
        <v>318</v>
      </c>
      <c r="D121" s="29" t="s">
        <v>319</v>
      </c>
      <c r="E121" s="29" t="s">
        <v>320</v>
      </c>
      <c r="F121" s="29" t="s">
        <v>321</v>
      </c>
      <c r="G121" s="29" t="s">
        <v>322</v>
      </c>
      <c r="H121" s="29" t="s">
        <v>437</v>
      </c>
      <c r="I121" s="29" t="s">
        <v>438</v>
      </c>
      <c r="J121" s="29" t="s">
        <v>381</v>
      </c>
      <c r="K121" s="29" t="s">
        <v>382</v>
      </c>
      <c r="L121" s="29" t="s">
        <v>263</v>
      </c>
      <c r="M121" s="29" t="s">
        <v>26</v>
      </c>
      <c r="N121" s="29" t="s">
        <v>5</v>
      </c>
      <c r="O121" s="29" t="s">
        <v>325</v>
      </c>
      <c r="P121" s="29" t="s">
        <v>6</v>
      </c>
      <c r="Q121" s="29" t="s">
        <v>6</v>
      </c>
      <c r="R121" s="29" t="s">
        <v>6</v>
      </c>
      <c r="S121" s="29" t="s">
        <v>6</v>
      </c>
      <c r="T121" s="30">
        <v>155</v>
      </c>
    </row>
    <row r="122" spans="1:20" hidden="1" x14ac:dyDescent="0.25">
      <c r="A122" s="29" t="s">
        <v>1</v>
      </c>
      <c r="B122" s="29" t="s">
        <v>317</v>
      </c>
      <c r="C122" s="29" t="s">
        <v>318</v>
      </c>
      <c r="D122" s="29" t="s">
        <v>319</v>
      </c>
      <c r="E122" s="29" t="s">
        <v>320</v>
      </c>
      <c r="F122" s="29" t="s">
        <v>321</v>
      </c>
      <c r="G122" s="29" t="s">
        <v>322</v>
      </c>
      <c r="H122" s="29" t="s">
        <v>437</v>
      </c>
      <c r="I122" s="29" t="s">
        <v>438</v>
      </c>
      <c r="J122" s="29" t="s">
        <v>381</v>
      </c>
      <c r="K122" s="29" t="s">
        <v>382</v>
      </c>
      <c r="L122" s="29" t="s">
        <v>264</v>
      </c>
      <c r="M122" s="29" t="s">
        <v>27</v>
      </c>
      <c r="N122" s="29" t="s">
        <v>5</v>
      </c>
      <c r="O122" s="29" t="s">
        <v>325</v>
      </c>
      <c r="P122" s="29" t="s">
        <v>6</v>
      </c>
      <c r="Q122" s="29" t="s">
        <v>6</v>
      </c>
      <c r="R122" s="29" t="s">
        <v>6</v>
      </c>
      <c r="S122" s="29" t="s">
        <v>6</v>
      </c>
      <c r="T122" s="30">
        <v>155</v>
      </c>
    </row>
    <row r="123" spans="1:20" hidden="1" x14ac:dyDescent="0.25">
      <c r="A123" s="29" t="s">
        <v>1</v>
      </c>
      <c r="B123" s="29" t="s">
        <v>317</v>
      </c>
      <c r="C123" s="29" t="s">
        <v>318</v>
      </c>
      <c r="D123" s="29" t="s">
        <v>319</v>
      </c>
      <c r="E123" s="29" t="s">
        <v>320</v>
      </c>
      <c r="F123" s="29" t="s">
        <v>321</v>
      </c>
      <c r="G123" s="29" t="s">
        <v>322</v>
      </c>
      <c r="H123" s="29" t="s">
        <v>437</v>
      </c>
      <c r="I123" s="29" t="s">
        <v>438</v>
      </c>
      <c r="J123" s="29" t="s">
        <v>381</v>
      </c>
      <c r="K123" s="29" t="s">
        <v>382</v>
      </c>
      <c r="L123" s="29" t="s">
        <v>265</v>
      </c>
      <c r="M123" s="29" t="s">
        <v>342</v>
      </c>
      <c r="N123" s="29" t="s">
        <v>5</v>
      </c>
      <c r="O123" s="29" t="s">
        <v>325</v>
      </c>
      <c r="P123" s="29" t="s">
        <v>6</v>
      </c>
      <c r="Q123" s="29" t="s">
        <v>6</v>
      </c>
      <c r="R123" s="29" t="s">
        <v>6</v>
      </c>
      <c r="S123" s="29" t="s">
        <v>6</v>
      </c>
      <c r="T123" s="30">
        <v>8067</v>
      </c>
    </row>
    <row r="124" spans="1:20" hidden="1" x14ac:dyDescent="0.25">
      <c r="A124" s="29" t="s">
        <v>1</v>
      </c>
      <c r="B124" s="29" t="s">
        <v>317</v>
      </c>
      <c r="C124" s="29" t="s">
        <v>318</v>
      </c>
      <c r="D124" s="29" t="s">
        <v>319</v>
      </c>
      <c r="E124" s="29" t="s">
        <v>320</v>
      </c>
      <c r="F124" s="29" t="s">
        <v>321</v>
      </c>
      <c r="G124" s="29" t="s">
        <v>322</v>
      </c>
      <c r="H124" s="29" t="s">
        <v>437</v>
      </c>
      <c r="I124" s="29" t="s">
        <v>438</v>
      </c>
      <c r="J124" s="29" t="s">
        <v>381</v>
      </c>
      <c r="K124" s="29" t="s">
        <v>382</v>
      </c>
      <c r="L124" s="29" t="s">
        <v>267</v>
      </c>
      <c r="M124" s="29" t="s">
        <v>343</v>
      </c>
      <c r="N124" s="29" t="s">
        <v>5</v>
      </c>
      <c r="O124" s="29" t="s">
        <v>325</v>
      </c>
      <c r="P124" s="29" t="s">
        <v>6</v>
      </c>
      <c r="Q124" s="29" t="s">
        <v>6</v>
      </c>
      <c r="R124" s="29" t="s">
        <v>6</v>
      </c>
      <c r="S124" s="29" t="s">
        <v>6</v>
      </c>
      <c r="T124" s="30">
        <v>16</v>
      </c>
    </row>
    <row r="125" spans="1:20" hidden="1" x14ac:dyDescent="0.25">
      <c r="A125" s="29" t="s">
        <v>1</v>
      </c>
      <c r="B125" s="29" t="s">
        <v>317</v>
      </c>
      <c r="C125" s="29" t="s">
        <v>318</v>
      </c>
      <c r="D125" s="29" t="s">
        <v>319</v>
      </c>
      <c r="E125" s="29" t="s">
        <v>320</v>
      </c>
      <c r="F125" s="29" t="s">
        <v>321</v>
      </c>
      <c r="G125" s="29" t="s">
        <v>322</v>
      </c>
      <c r="H125" s="29" t="s">
        <v>437</v>
      </c>
      <c r="I125" s="29" t="s">
        <v>438</v>
      </c>
      <c r="J125" s="29" t="s">
        <v>381</v>
      </c>
      <c r="K125" s="29" t="s">
        <v>382</v>
      </c>
      <c r="L125" s="29" t="s">
        <v>268</v>
      </c>
      <c r="M125" s="29" t="s">
        <v>28</v>
      </c>
      <c r="N125" s="29" t="s">
        <v>5</v>
      </c>
      <c r="O125" s="29" t="s">
        <v>325</v>
      </c>
      <c r="P125" s="29" t="s">
        <v>6</v>
      </c>
      <c r="Q125" s="29" t="s">
        <v>6</v>
      </c>
      <c r="R125" s="29" t="s">
        <v>6</v>
      </c>
      <c r="S125" s="29" t="s">
        <v>6</v>
      </c>
      <c r="T125" s="30">
        <v>246</v>
      </c>
    </row>
    <row r="126" spans="1:20" hidden="1" x14ac:dyDescent="0.25">
      <c r="A126" s="29" t="s">
        <v>1</v>
      </c>
      <c r="B126" s="29" t="s">
        <v>317</v>
      </c>
      <c r="C126" s="29" t="s">
        <v>318</v>
      </c>
      <c r="D126" s="29" t="s">
        <v>319</v>
      </c>
      <c r="E126" s="29" t="s">
        <v>320</v>
      </c>
      <c r="F126" s="29" t="s">
        <v>321</v>
      </c>
      <c r="G126" s="29" t="s">
        <v>322</v>
      </c>
      <c r="H126" s="29" t="s">
        <v>437</v>
      </c>
      <c r="I126" s="29" t="s">
        <v>438</v>
      </c>
      <c r="J126" s="29" t="s">
        <v>381</v>
      </c>
      <c r="K126" s="29" t="s">
        <v>382</v>
      </c>
      <c r="L126" s="29" t="s">
        <v>272</v>
      </c>
      <c r="M126" s="29" t="s">
        <v>32</v>
      </c>
      <c r="N126" s="29" t="s">
        <v>5</v>
      </c>
      <c r="O126" s="29" t="s">
        <v>325</v>
      </c>
      <c r="P126" s="29" t="s">
        <v>6</v>
      </c>
      <c r="Q126" s="29" t="s">
        <v>6</v>
      </c>
      <c r="R126" s="29" t="s">
        <v>6</v>
      </c>
      <c r="S126" s="29" t="s">
        <v>6</v>
      </c>
      <c r="T126" s="30">
        <v>342</v>
      </c>
    </row>
    <row r="127" spans="1:20" hidden="1" x14ac:dyDescent="0.25">
      <c r="A127" s="29" t="s">
        <v>1</v>
      </c>
      <c r="B127" s="29" t="s">
        <v>317</v>
      </c>
      <c r="C127" s="29" t="s">
        <v>318</v>
      </c>
      <c r="D127" s="29" t="s">
        <v>319</v>
      </c>
      <c r="E127" s="29" t="s">
        <v>320</v>
      </c>
      <c r="F127" s="29" t="s">
        <v>321</v>
      </c>
      <c r="G127" s="29" t="s">
        <v>322</v>
      </c>
      <c r="H127" s="29" t="s">
        <v>437</v>
      </c>
      <c r="I127" s="29" t="s">
        <v>438</v>
      </c>
      <c r="J127" s="29" t="s">
        <v>381</v>
      </c>
      <c r="K127" s="29" t="s">
        <v>382</v>
      </c>
      <c r="L127" s="29" t="s">
        <v>278</v>
      </c>
      <c r="M127" s="29" t="s">
        <v>37</v>
      </c>
      <c r="N127" s="29" t="s">
        <v>5</v>
      </c>
      <c r="O127" s="29" t="s">
        <v>325</v>
      </c>
      <c r="P127" s="29" t="s">
        <v>6</v>
      </c>
      <c r="Q127" s="29" t="s">
        <v>6</v>
      </c>
      <c r="R127" s="29" t="s">
        <v>6</v>
      </c>
      <c r="S127" s="29" t="s">
        <v>6</v>
      </c>
      <c r="T127" s="30">
        <v>44166</v>
      </c>
    </row>
    <row r="128" spans="1:20" hidden="1" x14ac:dyDescent="0.25">
      <c r="A128" s="29" t="s">
        <v>1</v>
      </c>
      <c r="B128" s="29" t="s">
        <v>317</v>
      </c>
      <c r="C128" s="29" t="s">
        <v>318</v>
      </c>
      <c r="D128" s="29" t="s">
        <v>319</v>
      </c>
      <c r="E128" s="29" t="s">
        <v>320</v>
      </c>
      <c r="F128" s="29" t="s">
        <v>321</v>
      </c>
      <c r="G128" s="29" t="s">
        <v>322</v>
      </c>
      <c r="H128" s="29" t="s">
        <v>437</v>
      </c>
      <c r="I128" s="29" t="s">
        <v>438</v>
      </c>
      <c r="J128" s="29" t="s">
        <v>381</v>
      </c>
      <c r="K128" s="29" t="s">
        <v>382</v>
      </c>
      <c r="L128" s="29" t="s">
        <v>288</v>
      </c>
      <c r="M128" s="29" t="s">
        <v>42</v>
      </c>
      <c r="N128" s="29" t="s">
        <v>5</v>
      </c>
      <c r="O128" s="29" t="s">
        <v>325</v>
      </c>
      <c r="P128" s="29" t="s">
        <v>6</v>
      </c>
      <c r="Q128" s="29" t="s">
        <v>6</v>
      </c>
      <c r="R128" s="29" t="s">
        <v>6</v>
      </c>
      <c r="S128" s="29" t="s">
        <v>6</v>
      </c>
      <c r="T128" s="30">
        <v>5352</v>
      </c>
    </row>
    <row r="129" spans="1:20" hidden="1" x14ac:dyDescent="0.25">
      <c r="A129" s="29" t="s">
        <v>1</v>
      </c>
      <c r="B129" s="29" t="s">
        <v>317</v>
      </c>
      <c r="C129" s="29" t="s">
        <v>318</v>
      </c>
      <c r="D129" s="29" t="s">
        <v>319</v>
      </c>
      <c r="E129" s="29" t="s">
        <v>320</v>
      </c>
      <c r="F129" s="29" t="s">
        <v>321</v>
      </c>
      <c r="G129" s="29" t="s">
        <v>322</v>
      </c>
      <c r="H129" s="29" t="s">
        <v>437</v>
      </c>
      <c r="I129" s="29" t="s">
        <v>438</v>
      </c>
      <c r="J129" s="29" t="s">
        <v>381</v>
      </c>
      <c r="K129" s="29" t="s">
        <v>382</v>
      </c>
      <c r="L129" s="29" t="s">
        <v>290</v>
      </c>
      <c r="M129" s="29" t="s">
        <v>44</v>
      </c>
      <c r="N129" s="29" t="s">
        <v>5</v>
      </c>
      <c r="O129" s="29" t="s">
        <v>325</v>
      </c>
      <c r="P129" s="29" t="s">
        <v>6</v>
      </c>
      <c r="Q129" s="29" t="s">
        <v>6</v>
      </c>
      <c r="R129" s="29" t="s">
        <v>6</v>
      </c>
      <c r="S129" s="29" t="s">
        <v>6</v>
      </c>
      <c r="T129" s="30">
        <v>152</v>
      </c>
    </row>
    <row r="130" spans="1:20" hidden="1" x14ac:dyDescent="0.25">
      <c r="A130" s="29" t="s">
        <v>1</v>
      </c>
      <c r="B130" s="29" t="s">
        <v>317</v>
      </c>
      <c r="C130" s="29" t="s">
        <v>318</v>
      </c>
      <c r="D130" s="29" t="s">
        <v>319</v>
      </c>
      <c r="E130" s="29" t="s">
        <v>320</v>
      </c>
      <c r="F130" s="29" t="s">
        <v>321</v>
      </c>
      <c r="G130" s="29" t="s">
        <v>322</v>
      </c>
      <c r="H130" s="29" t="s">
        <v>439</v>
      </c>
      <c r="I130" s="29" t="s">
        <v>440</v>
      </c>
      <c r="J130" s="29" t="s">
        <v>381</v>
      </c>
      <c r="K130" s="29" t="s">
        <v>382</v>
      </c>
      <c r="L130" s="29" t="s">
        <v>387</v>
      </c>
      <c r="M130" s="29" t="s">
        <v>388</v>
      </c>
      <c r="N130" s="29" t="s">
        <v>5</v>
      </c>
      <c r="O130" s="29" t="s">
        <v>325</v>
      </c>
      <c r="P130" s="29" t="s">
        <v>6</v>
      </c>
      <c r="Q130" s="29" t="s">
        <v>6</v>
      </c>
      <c r="R130" s="29" t="s">
        <v>6</v>
      </c>
      <c r="S130" s="29" t="s">
        <v>6</v>
      </c>
      <c r="T130" s="30">
        <v>40000</v>
      </c>
    </row>
    <row r="131" spans="1:20" hidden="1" x14ac:dyDescent="0.25">
      <c r="A131" s="29" t="s">
        <v>1</v>
      </c>
      <c r="B131" s="29" t="s">
        <v>317</v>
      </c>
      <c r="C131" s="29" t="s">
        <v>318</v>
      </c>
      <c r="D131" s="29" t="s">
        <v>319</v>
      </c>
      <c r="E131" s="29" t="s">
        <v>320</v>
      </c>
      <c r="F131" s="29" t="s">
        <v>321</v>
      </c>
      <c r="G131" s="29" t="s">
        <v>322</v>
      </c>
      <c r="H131" s="29" t="s">
        <v>439</v>
      </c>
      <c r="I131" s="29" t="s">
        <v>440</v>
      </c>
      <c r="J131" s="29" t="s">
        <v>381</v>
      </c>
      <c r="K131" s="29" t="s">
        <v>382</v>
      </c>
      <c r="L131" s="29" t="s">
        <v>237</v>
      </c>
      <c r="M131" s="29" t="s">
        <v>9</v>
      </c>
      <c r="N131" s="29" t="s">
        <v>5</v>
      </c>
      <c r="O131" s="29" t="s">
        <v>325</v>
      </c>
      <c r="P131" s="29" t="s">
        <v>6</v>
      </c>
      <c r="Q131" s="29" t="s">
        <v>6</v>
      </c>
      <c r="R131" s="29" t="s">
        <v>6</v>
      </c>
      <c r="S131" s="29" t="s">
        <v>6</v>
      </c>
      <c r="T131" s="30">
        <v>7000</v>
      </c>
    </row>
    <row r="132" spans="1:20" hidden="1" x14ac:dyDescent="0.25">
      <c r="A132" s="29" t="s">
        <v>1</v>
      </c>
      <c r="B132" s="29" t="s">
        <v>317</v>
      </c>
      <c r="C132" s="29" t="s">
        <v>318</v>
      </c>
      <c r="D132" s="29" t="s">
        <v>319</v>
      </c>
      <c r="E132" s="29" t="s">
        <v>320</v>
      </c>
      <c r="F132" s="29" t="s">
        <v>321</v>
      </c>
      <c r="G132" s="29" t="s">
        <v>322</v>
      </c>
      <c r="H132" s="29" t="s">
        <v>439</v>
      </c>
      <c r="I132" s="29" t="s">
        <v>440</v>
      </c>
      <c r="J132" s="29" t="s">
        <v>381</v>
      </c>
      <c r="K132" s="29" t="s">
        <v>382</v>
      </c>
      <c r="L132" s="29" t="s">
        <v>275</v>
      </c>
      <c r="M132" s="29" t="s">
        <v>34</v>
      </c>
      <c r="N132" s="29" t="s">
        <v>5</v>
      </c>
      <c r="O132" s="29" t="s">
        <v>325</v>
      </c>
      <c r="P132" s="29" t="s">
        <v>6</v>
      </c>
      <c r="Q132" s="29" t="s">
        <v>6</v>
      </c>
      <c r="R132" s="29" t="s">
        <v>6</v>
      </c>
      <c r="S132" s="29" t="s">
        <v>6</v>
      </c>
      <c r="T132" s="30">
        <v>10000</v>
      </c>
    </row>
    <row r="133" spans="1:20" hidden="1" x14ac:dyDescent="0.25">
      <c r="A133" s="29" t="s">
        <v>1</v>
      </c>
      <c r="B133" s="29" t="s">
        <v>317</v>
      </c>
      <c r="C133" s="29" t="s">
        <v>318</v>
      </c>
      <c r="D133" s="29" t="s">
        <v>319</v>
      </c>
      <c r="E133" s="29" t="s">
        <v>320</v>
      </c>
      <c r="F133" s="29" t="s">
        <v>321</v>
      </c>
      <c r="G133" s="29" t="s">
        <v>322</v>
      </c>
      <c r="H133" s="29" t="s">
        <v>439</v>
      </c>
      <c r="I133" s="29" t="s">
        <v>440</v>
      </c>
      <c r="J133" s="29" t="s">
        <v>381</v>
      </c>
      <c r="K133" s="29" t="s">
        <v>382</v>
      </c>
      <c r="L133" s="29" t="s">
        <v>277</v>
      </c>
      <c r="M133" s="29" t="s">
        <v>36</v>
      </c>
      <c r="N133" s="29" t="s">
        <v>5</v>
      </c>
      <c r="O133" s="29" t="s">
        <v>325</v>
      </c>
      <c r="P133" s="29" t="s">
        <v>6</v>
      </c>
      <c r="Q133" s="29" t="s">
        <v>6</v>
      </c>
      <c r="R133" s="29" t="s">
        <v>6</v>
      </c>
      <c r="S133" s="29" t="s">
        <v>6</v>
      </c>
      <c r="T133" s="30">
        <v>8000</v>
      </c>
    </row>
    <row r="134" spans="1:20" hidden="1" x14ac:dyDescent="0.25">
      <c r="A134" s="29" t="s">
        <v>1</v>
      </c>
      <c r="B134" s="29" t="s">
        <v>317</v>
      </c>
      <c r="C134" s="29" t="s">
        <v>318</v>
      </c>
      <c r="D134" s="29" t="s">
        <v>319</v>
      </c>
      <c r="E134" s="29" t="s">
        <v>320</v>
      </c>
      <c r="F134" s="29" t="s">
        <v>321</v>
      </c>
      <c r="G134" s="29" t="s">
        <v>322</v>
      </c>
      <c r="H134" s="29" t="s">
        <v>439</v>
      </c>
      <c r="I134" s="29" t="s">
        <v>440</v>
      </c>
      <c r="J134" s="29" t="s">
        <v>381</v>
      </c>
      <c r="K134" s="29" t="s">
        <v>382</v>
      </c>
      <c r="L134" s="29" t="s">
        <v>278</v>
      </c>
      <c r="M134" s="29" t="s">
        <v>37</v>
      </c>
      <c r="N134" s="29" t="s">
        <v>5</v>
      </c>
      <c r="O134" s="29" t="s">
        <v>325</v>
      </c>
      <c r="P134" s="29" t="s">
        <v>6</v>
      </c>
      <c r="Q134" s="29" t="s">
        <v>6</v>
      </c>
      <c r="R134" s="29" t="s">
        <v>6</v>
      </c>
      <c r="S134" s="29" t="s">
        <v>6</v>
      </c>
      <c r="T134" s="30">
        <v>27000</v>
      </c>
    </row>
    <row r="135" spans="1:20" hidden="1" x14ac:dyDescent="0.25">
      <c r="A135" s="29" t="s">
        <v>1</v>
      </c>
      <c r="B135" s="29" t="s">
        <v>317</v>
      </c>
      <c r="C135" s="29" t="s">
        <v>318</v>
      </c>
      <c r="D135" s="29" t="s">
        <v>319</v>
      </c>
      <c r="E135" s="29" t="s">
        <v>320</v>
      </c>
      <c r="F135" s="29" t="s">
        <v>321</v>
      </c>
      <c r="G135" s="29" t="s">
        <v>322</v>
      </c>
      <c r="H135" s="29" t="s">
        <v>439</v>
      </c>
      <c r="I135" s="29" t="s">
        <v>440</v>
      </c>
      <c r="J135" s="29" t="s">
        <v>381</v>
      </c>
      <c r="K135" s="29" t="s">
        <v>382</v>
      </c>
      <c r="L135" s="29" t="s">
        <v>283</v>
      </c>
      <c r="M135" s="29" t="s">
        <v>41</v>
      </c>
      <c r="N135" s="29" t="s">
        <v>5</v>
      </c>
      <c r="O135" s="29" t="s">
        <v>325</v>
      </c>
      <c r="P135" s="29" t="s">
        <v>6</v>
      </c>
      <c r="Q135" s="29" t="s">
        <v>6</v>
      </c>
      <c r="R135" s="29" t="s">
        <v>6</v>
      </c>
      <c r="S135" s="29" t="s">
        <v>6</v>
      </c>
      <c r="T135" s="30">
        <v>25000</v>
      </c>
    </row>
    <row r="136" spans="1:20" hidden="1" x14ac:dyDescent="0.25">
      <c r="A136" s="29" t="s">
        <v>1</v>
      </c>
      <c r="B136" s="29" t="s">
        <v>317</v>
      </c>
      <c r="C136" s="29" t="s">
        <v>318</v>
      </c>
      <c r="D136" s="29" t="s">
        <v>319</v>
      </c>
      <c r="E136" s="29" t="s">
        <v>320</v>
      </c>
      <c r="F136" s="29" t="s">
        <v>321</v>
      </c>
      <c r="G136" s="29" t="s">
        <v>322</v>
      </c>
      <c r="H136" s="29" t="s">
        <v>439</v>
      </c>
      <c r="I136" s="29" t="s">
        <v>440</v>
      </c>
      <c r="J136" s="29" t="s">
        <v>381</v>
      </c>
      <c r="K136" s="29" t="s">
        <v>382</v>
      </c>
      <c r="L136" s="29" t="s">
        <v>293</v>
      </c>
      <c r="M136" s="29" t="s">
        <v>47</v>
      </c>
      <c r="N136" s="29" t="s">
        <v>5</v>
      </c>
      <c r="O136" s="29" t="s">
        <v>325</v>
      </c>
      <c r="P136" s="29" t="s">
        <v>6</v>
      </c>
      <c r="Q136" s="29" t="s">
        <v>6</v>
      </c>
      <c r="R136" s="29" t="s">
        <v>6</v>
      </c>
      <c r="S136" s="29" t="s">
        <v>6</v>
      </c>
      <c r="T136" s="30">
        <v>4000</v>
      </c>
    </row>
    <row r="137" spans="1:20" hidden="1" x14ac:dyDescent="0.25">
      <c r="A137" s="29" t="s">
        <v>1</v>
      </c>
      <c r="B137" s="29" t="s">
        <v>317</v>
      </c>
      <c r="C137" s="29" t="s">
        <v>318</v>
      </c>
      <c r="D137" s="29" t="s">
        <v>319</v>
      </c>
      <c r="E137" s="29" t="s">
        <v>320</v>
      </c>
      <c r="F137" s="29" t="s">
        <v>321</v>
      </c>
      <c r="G137" s="29" t="s">
        <v>322</v>
      </c>
      <c r="H137" s="29" t="s">
        <v>439</v>
      </c>
      <c r="I137" s="29" t="s">
        <v>440</v>
      </c>
      <c r="J137" s="29" t="s">
        <v>381</v>
      </c>
      <c r="K137" s="29" t="s">
        <v>382</v>
      </c>
      <c r="L137" s="29" t="s">
        <v>441</v>
      </c>
      <c r="M137" s="29" t="s">
        <v>442</v>
      </c>
      <c r="N137" s="29" t="s">
        <v>5</v>
      </c>
      <c r="O137" s="29" t="s">
        <v>325</v>
      </c>
      <c r="P137" s="29" t="s">
        <v>6</v>
      </c>
      <c r="Q137" s="29" t="s">
        <v>6</v>
      </c>
      <c r="R137" s="29" t="s">
        <v>6</v>
      </c>
      <c r="S137" s="29" t="s">
        <v>6</v>
      </c>
      <c r="T137" s="30">
        <v>128000</v>
      </c>
    </row>
    <row r="138" spans="1:20" hidden="1" x14ac:dyDescent="0.25">
      <c r="A138" s="29" t="s">
        <v>1</v>
      </c>
      <c r="B138" s="29" t="s">
        <v>317</v>
      </c>
      <c r="C138" s="29" t="s">
        <v>318</v>
      </c>
      <c r="D138" s="29" t="s">
        <v>319</v>
      </c>
      <c r="E138" s="29" t="s">
        <v>320</v>
      </c>
      <c r="F138" s="29" t="s">
        <v>321</v>
      </c>
      <c r="G138" s="29" t="s">
        <v>322</v>
      </c>
      <c r="H138" s="29" t="s">
        <v>439</v>
      </c>
      <c r="I138" s="29" t="s">
        <v>440</v>
      </c>
      <c r="J138" s="29" t="s">
        <v>381</v>
      </c>
      <c r="K138" s="29" t="s">
        <v>382</v>
      </c>
      <c r="L138" s="29" t="s">
        <v>294</v>
      </c>
      <c r="M138" s="29" t="s">
        <v>48</v>
      </c>
      <c r="N138" s="29" t="s">
        <v>5</v>
      </c>
      <c r="O138" s="29" t="s">
        <v>325</v>
      </c>
      <c r="P138" s="29" t="s">
        <v>6</v>
      </c>
      <c r="Q138" s="29" t="s">
        <v>6</v>
      </c>
      <c r="R138" s="29" t="s">
        <v>6</v>
      </c>
      <c r="S138" s="29" t="s">
        <v>6</v>
      </c>
      <c r="T138" s="30">
        <v>50000</v>
      </c>
    </row>
    <row r="139" spans="1:20" hidden="1" x14ac:dyDescent="0.25">
      <c r="A139" s="29" t="s">
        <v>1</v>
      </c>
      <c r="B139" s="29" t="s">
        <v>317</v>
      </c>
      <c r="C139" s="29" t="s">
        <v>318</v>
      </c>
      <c r="D139" s="29" t="s">
        <v>319</v>
      </c>
      <c r="E139" s="29" t="s">
        <v>320</v>
      </c>
      <c r="F139" s="29" t="s">
        <v>321</v>
      </c>
      <c r="G139" s="29" t="s">
        <v>322</v>
      </c>
      <c r="H139" s="29" t="s">
        <v>219</v>
      </c>
      <c r="I139" s="29" t="s">
        <v>352</v>
      </c>
      <c r="J139" s="29" t="s">
        <v>381</v>
      </c>
      <c r="K139" s="29" t="s">
        <v>382</v>
      </c>
      <c r="L139" s="29" t="s">
        <v>296</v>
      </c>
      <c r="M139" s="29" t="s">
        <v>353</v>
      </c>
      <c r="N139" s="29" t="s">
        <v>5</v>
      </c>
      <c r="O139" s="29" t="s">
        <v>325</v>
      </c>
      <c r="P139" s="29" t="s">
        <v>417</v>
      </c>
      <c r="Q139" s="29" t="s">
        <v>418</v>
      </c>
      <c r="R139" s="29" t="s">
        <v>6</v>
      </c>
      <c r="S139" s="29" t="s">
        <v>6</v>
      </c>
      <c r="T139" s="30">
        <v>23000</v>
      </c>
    </row>
  </sheetData>
  <autoFilter ref="A1:T139" xr:uid="{00000000-0009-0000-0000-000008000000}">
    <filterColumn colId="7">
      <filters>
        <filter val="1006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MOE</vt:lpstr>
      <vt:lpstr>24-25 Adj Budget Worksheet</vt:lpstr>
      <vt:lpstr>23-24 PAYMENTS</vt:lpstr>
      <vt:lpstr>SHERIFF 795 RAW (2)</vt:lpstr>
      <vt:lpstr>Sheriff Raw</vt:lpstr>
      <vt:lpstr>SHERIFF</vt:lpstr>
      <vt:lpstr>JAIL RAW</vt:lpstr>
      <vt:lpstr>JAIL</vt:lpstr>
      <vt:lpstr>DA RAW (2)</vt:lpstr>
      <vt:lpstr>DA</vt:lpstr>
      <vt:lpstr>PRB RAW</vt:lpstr>
      <vt:lpstr>PRB</vt:lpstr>
      <vt:lpstr>JH RAW</vt:lpstr>
      <vt:lpstr>JH</vt:lpstr>
      <vt:lpstr>GCF RAW</vt:lpstr>
      <vt:lpstr>GCF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Donita Spurr-Roberts</dc:creator>
  <cp:lastModifiedBy>Jeffery Heign</cp:lastModifiedBy>
  <cp:lastPrinted>2021-10-14T20:42:24Z</cp:lastPrinted>
  <dcterms:created xsi:type="dcterms:W3CDTF">2018-08-09T21:08:58Z</dcterms:created>
  <dcterms:modified xsi:type="dcterms:W3CDTF">2025-01-06T18:48:15Z</dcterms:modified>
</cp:coreProperties>
</file>