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3 2024 budget\Budget Transfers\"/>
    </mc:Choice>
  </mc:AlternateContent>
  <xr:revisionPtr revIDLastSave="0" documentId="13_ncr:1_{3562BF35-4706-4CAA-9746-AC16B16DE3AC}" xr6:coauthVersionLast="47" xr6:coauthVersionMax="47" xr10:uidLastSave="{00000000-0000-0000-0000-000000000000}"/>
  <bookViews>
    <workbookView xWindow="28905" yWindow="525" windowWidth="21600" windowHeight="1560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20" i="1"/>
  <c r="K21" i="1"/>
  <c r="K22" i="1"/>
  <c r="D17" i="1"/>
  <c r="D19" i="1"/>
  <c r="D20" i="1"/>
  <c r="D21" i="1"/>
  <c r="K6" i="1" l="1"/>
  <c r="K23" i="1" l="1"/>
  <c r="K24" i="1"/>
  <c r="K25" i="1"/>
  <c r="K26" i="1"/>
  <c r="K27" i="1"/>
  <c r="K28" i="1"/>
  <c r="K29" i="1"/>
  <c r="K32" i="1" l="1"/>
  <c r="K3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<sst xmlns="http://schemas.openxmlformats.org/spreadsheetml/2006/main" count="1191" uniqueCount="1137">
  <si>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</si>
  <si>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</si>
  <si>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</si>
  <si>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</si>
  <si>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</si>
  <si>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</si>
  <si>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</si>
  <si>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</si>
  <si>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</si>
  <si>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</si>
  <si>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</si>
  <si>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</si>
  <si>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</si>
  <si>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</si>
  <si>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</si>
  <si>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</si>
  <si>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</si>
  <si>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</si>
  <si>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</si>
  <si>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</si>
  <si>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</si>
  <si>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</si>
  <si>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</si>
  <si>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</si>
  <si>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</si>
  <si>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</si>
  <si>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</si>
  <si>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</si>
  <si>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</si>
  <si>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</si>
  <si>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</si>
  <si>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</si>
  <si>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</si>
  <si>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</si>
  <si>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</si>
  <si>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</si>
  <si>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</si>
  <si>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</si>
  <si>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</si>
  <si>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</si>
  <si>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</si>
  <si>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</si>
  <si>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</si>
  <si>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</si>
  <si>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</si>
  <si>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</si>
  <si>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</si>
  <si>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</si>
  <si>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</si>
  <si>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</si>
  <si>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</si>
  <si>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</si>
  <si>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</si>
  <si>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</si>
  <si>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</si>
  <si>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</si>
  <si>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</si>
  <si>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</si>
  <si>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</si>
  <si>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</si>
  <si>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</si>
  <si>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</si>
  <si>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</si>
  <si>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</si>
  <si>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</si>
  <si>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</si>
  <si>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</si>
  <si>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</si>
  <si>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</si>
  <si>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</si>
  <si>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</si>
  <si>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</si>
  <si>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</si>
  <si>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</si>
  <si>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</si>
  <si>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</si>
  <si>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</si>
  <si>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</si>
  <si>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</si>
  <si>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</si>
  <si>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</si>
  <si>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</si>
  <si>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</si>
  <si>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</si>
  <si>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</si>
  <si>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</si>
  <si>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</si>
  <si>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</si>
  <si>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</si>
  <si>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</si>
  <si>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</si>
  <si>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</si>
  <si>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</si>
  <si>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</si>
  <si>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</si>
  <si>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</si>
  <si>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</si>
  <si>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</si>
  <si>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</si>
  <si>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</si>
  <si>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</si>
  <si>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</si>
  <si>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</si>
  <si>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</si>
  <si>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</si>
  <si>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</si>
  <si>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</si>
  <si>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</si>
  <si>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</si>
  <si>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</si>
  <si>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</si>
  <si>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</si>
  <si>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</si>
  <si>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</si>
  <si>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</si>
  <si>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</si>
  <si>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</si>
  <si>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</si>
  <si>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</si>
  <si>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</si>
  <si>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</si>
  <si>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</si>
  <si>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</si>
  <si>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</si>
  <si>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</si>
  <si>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</si>
  <si>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</si>
  <si>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</si>
  <si>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</si>
  <si>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</si>
  <si>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</si>
  <si>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</si>
  <si>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</si>
  <si>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</si>
  <si>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</si>
  <si>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</si>
  <si>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</si>
  <si>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</si>
  <si>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</si>
  <si>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</si>
  <si>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</si>
  <si>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</si>
  <si>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</si>
  <si>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</si>
  <si>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</si>
  <si>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</si>
  <si>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</si>
  <si>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</si>
  <si>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</si>
  <si>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</si>
  <si>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</si>
  <si>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</si>
  <si>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</si>
  <si>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</si>
  <si>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</si>
  <si>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</si>
  <si>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</si>
  <si>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</si>
  <si>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</si>
  <si>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</si>
  <si>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</si>
  <si>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</si>
  <si>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</si>
  <si>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</si>
  <si>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</si>
  <si>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</si>
  <si>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</si>
  <si>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</si>
  <si>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</si>
  <si>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</si>
  <si>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</si>
  <si>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</si>
  <si>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</si>
  <si>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</si>
  <si>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</si>
  <si>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</si>
  <si>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</si>
  <si>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</si>
  <si>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</si>
  <si>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</si>
  <si>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</si>
  <si>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</si>
  <si>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</si>
  <si>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</si>
  <si>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</si>
  <si>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</si>
  <si>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</si>
  <si>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</si>
  <si>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</si>
  <si>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</si>
  <si>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</si>
  <si>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</si>
  <si>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</si>
  <si>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</si>
  <si>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</si>
  <si>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</si>
  <si>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</si>
  <si>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</si>
  <si>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</si>
  <si>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</si>
  <si>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</si>
  <si>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</si>
  <si>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</si>
  <si>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</si>
  <si>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</si>
  <si>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</si>
  <si>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</si>
  <si>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</si>
  <si>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</si>
  <si>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</si>
  <si>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</si>
  <si>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</si>
  <si>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</si>
  <si>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</si>
  <si>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</si>
  <si>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</si>
  <si>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</si>
  <si>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</si>
  <si>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</si>
  <si>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</si>
  <si>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</si>
  <si>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</si>
  <si>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</si>
  <si>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</si>
  <si>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</si>
  <si>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</si>
  <si>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</si>
  <si>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</si>
  <si>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</si>
  <si>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</si>
  <si>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</si>
  <si>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</si>
  <si>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</si>
  <si>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</si>
  <si>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</si>
  <si>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</si>
  <si>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</si>
  <si>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</si>
  <si>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</si>
  <si>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</si>
  <si>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</si>
  <si>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</si>
  <si>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</si>
  <si>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</si>
  <si>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</si>
  <si>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</si>
  <si>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</si>
  <si>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</si>
  <si>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</si>
  <si>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</si>
  <si>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</si>
  <si>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</si>
  <si>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</si>
  <si>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</si>
  <si>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</si>
  <si>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</si>
  <si>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</si>
  <si>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</si>
  <si>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</si>
  <si>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</si>
  <si>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</si>
  <si>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</si>
  <si>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</si>
  <si>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</si>
  <si>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</si>
  <si>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</si>
  <si>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</si>
  <si>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</si>
  <si>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</si>
  <si>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</si>
  <si>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</si>
  <si>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</si>
  <si>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</si>
  <si>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</si>
  <si>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</si>
  <si>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</si>
  <si>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</si>
  <si>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</si>
  <si>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</si>
  <si>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</si>
  <si>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</si>
  <si>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</si>
  <si>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</si>
  <si>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</si>
  <si>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</si>
  <si>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</si>
  <si>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</si>
  <si>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</si>
  <si>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</si>
  <si>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</si>
  <si>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</si>
  <si>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</si>
  <si>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</si>
  <si>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</si>
  <si>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</si>
  <si>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</si>
  <si>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</si>
  <si>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</si>
  <si>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</si>
  <si>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</si>
  <si>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</si>
  <si>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</si>
  <si>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</si>
  <si>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</si>
  <si>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</si>
  <si>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</si>
  <si>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</si>
  <si>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</si>
  <si>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</si>
  <si>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</si>
  <si>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</si>
  <si>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</si>
  <si>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</si>
  <si>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</si>
  <si>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</si>
  <si>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</si>
  <si>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</si>
  <si>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</si>
  <si>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</si>
  <si>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</si>
  <si>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</si>
  <si>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</si>
  <si>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</si>
  <si>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</si>
  <si>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</si>
  <si>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</si>
  <si>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</si>
  <si>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</si>
  <si>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</si>
  <si>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</si>
  <si>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</si>
  <si>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</si>
  <si>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</si>
  <si>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</si>
  <si>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</si>
  <si>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</si>
  <si>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</si>
  <si>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</si>
  <si>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</si>
  <si>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</si>
  <si>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</si>
  <si>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</si>
  <si>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</si>
  <si>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</si>
  <si>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</si>
  <si>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</si>
  <si>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</si>
  <si>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</si>
  <si>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</si>
  <si>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</si>
  <si>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</si>
  <si>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</si>
  <si>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</si>
  <si>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</si>
  <si>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</si>
  <si>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</si>
  <si>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</si>
  <si>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</si>
  <si>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</si>
  <si>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</si>
  <si>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</si>
  <si>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</si>
  <si>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</si>
  <si>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</si>
  <si>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</si>
  <si>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</si>
  <si>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</si>
  <si>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</si>
  <si>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</si>
  <si>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</si>
  <si>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</si>
  <si>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</si>
  <si>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</si>
  <si>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</si>
  <si>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</si>
  <si>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</si>
  <si>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</si>
  <si>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</si>
  <si>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</si>
  <si>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</si>
  <si>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</si>
  <si>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</si>
  <si>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</si>
  <si>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</si>
  <si>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</si>
  <si>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</si>
  <si>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</si>
  <si>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</si>
  <si>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</si>
  <si>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</si>
  <si>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</si>
  <si>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</si>
  <si>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</si>
  <si>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</si>
  <si>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</si>
  <si>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</si>
  <si>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</si>
  <si>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</si>
  <si>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</si>
  <si>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</si>
  <si>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</si>
  <si>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</si>
  <si>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</si>
  <si>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</si>
  <si>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</si>
  <si>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</si>
  <si>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</si>
  <si>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</si>
  <si>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</si>
  <si>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</si>
  <si>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</si>
  <si>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</si>
  <si>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</si>
  <si>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</si>
  <si>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</si>
  <si>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</si>
  <si>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</si>
  <si>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</si>
  <si>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</si>
  <si>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</si>
  <si>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</si>
  <si>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</si>
  <si>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</si>
  <si>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</si>
  <si>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</si>
  <si>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</si>
  <si>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</si>
  <si>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</si>
  <si>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</si>
  <si>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</si>
  <si>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</si>
  <si>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</si>
  <si>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</si>
  <si>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</si>
  <si>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</si>
  <si>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</si>
  <si>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</si>
  <si>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</si>
  <si>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</si>
  <si>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</si>
  <si>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</si>
  <si>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</si>
  <si>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</si>
  <si>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</si>
  <si>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</si>
  <si>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</si>
  <si>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</si>
  <si>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</si>
  <si>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</si>
  <si>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</si>
  <si>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</si>
  <si>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</si>
  <si>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</si>
  <si>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</si>
  <si>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</si>
  <si>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</si>
  <si>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</si>
  <si>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</si>
  <si>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</si>
  <si>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</si>
  <si>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</si>
  <si>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</si>
  <si>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</si>
  <si>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</si>
  <si>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</si>
  <si>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</si>
  <si>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</si>
  <si>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</si>
  <si>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</si>
  <si>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</si>
  <si>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</si>
  <si>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</si>
  <si>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</si>
  <si>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</si>
  <si>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</si>
  <si>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</si>
  <si>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</si>
  <si>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</si>
  <si>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</si>
  <si>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</si>
  <si>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</si>
  <si>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</si>
  <si>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</si>
  <si>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</si>
  <si>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</si>
  <si>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</si>
  <si>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</si>
  <si>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</si>
  <si>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</si>
  <si>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</si>
  <si>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</si>
  <si>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</si>
  <si>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</si>
  <si>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</si>
  <si>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</si>
  <si>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</si>
  <si>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</si>
  <si>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</si>
  <si>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</si>
  <si>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</si>
  <si>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</si>
  <si>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</si>
  <si>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</si>
  <si>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</si>
  <si>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</si>
  <si>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</si>
  <si>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</si>
  <si>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</si>
  <si>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</si>
  <si>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</si>
  <si>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</si>
  <si>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</si>
  <si>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</si>
  <si>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</si>
  <si>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</si>
  <si>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</si>
  <si>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</si>
  <si>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</si>
  <si>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</si>
  <si>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</si>
  <si>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</si>
  <si>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</si>
  <si>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</si>
  <si>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</si>
  <si>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</si>
  <si>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</si>
  <si>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</si>
  <si>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</si>
  <si>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</si>
  <si>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</si>
  <si>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</si>
  <si>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</si>
  <si>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</si>
  <si>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</si>
  <si>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</si>
  <si>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</si>
  <si>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</si>
  <si>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</si>
  <si>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</si>
  <si>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</si>
  <si>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</si>
  <si>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</si>
  <si>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</si>
  <si>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</si>
  <si>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</si>
  <si>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</si>
  <si>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</si>
  <si>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</si>
  <si>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</si>
  <si>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</si>
  <si>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</si>
  <si>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</si>
  <si>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</si>
  <si>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</si>
  <si>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</si>
  <si>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</si>
  <si>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</si>
  <si>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</si>
  <si>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</si>
  <si>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</si>
  <si>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</si>
  <si>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</si>
  <si>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</si>
  <si>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</si>
  <si>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</si>
  <si>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</si>
  <si>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</si>
  <si>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</si>
  <si>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</si>
  <si>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</si>
  <si>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</si>
  <si>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</si>
  <si>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</si>
  <si>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</si>
  <si>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</si>
  <si>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</si>
  <si>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</si>
  <si>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</si>
  <si>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</si>
  <si>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</si>
  <si>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</si>
  <si>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</si>
  <si>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</si>
  <si>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</si>
  <si>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</si>
  <si>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</si>
  <si>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</si>
  <si>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</si>
  <si>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</si>
  <si>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</si>
  <si>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</si>
  <si>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</si>
  <si>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</si>
  <si>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</si>
  <si>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</si>
  <si>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</si>
  <si>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</si>
  <si>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</si>
  <si>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</si>
  <si>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</si>
  <si>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</si>
  <si>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</si>
  <si>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</si>
  <si>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</si>
  <si>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</si>
  <si>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</si>
  <si>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</si>
  <si>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</si>
  <si>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</si>
  <si>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</si>
  <si>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</si>
  <si>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</si>
  <si>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</si>
  <si>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</si>
  <si>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</si>
  <si>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</si>
  <si>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</si>
  <si>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</si>
  <si>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</si>
  <si>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</si>
  <si>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</si>
  <si>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</si>
  <si>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</si>
  <si>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</si>
  <si>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</si>
  <si>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</si>
  <si>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</si>
  <si>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</si>
  <si>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</si>
  <si>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</si>
  <si>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</si>
  <si>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</si>
  <si>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</si>
  <si>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</si>
  <si>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</si>
  <si>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</si>
  <si>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</si>
  <si>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</si>
  <si>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</si>
  <si>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</si>
  <si>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</si>
  <si>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</si>
  <si>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</si>
  <si>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</si>
  <si>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</si>
  <si>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</si>
  <si>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</si>
  <si>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</si>
  <si>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</si>
  <si>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</si>
  <si>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</si>
  <si>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</si>
  <si>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</si>
  <si>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</si>
  <si>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</si>
  <si>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</si>
  <si>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</si>
  <si>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</si>
  <si>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</si>
  <si>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</si>
  <si>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</si>
  <si>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</si>
  <si>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</si>
  <si>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</si>
  <si>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</si>
  <si>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</si>
  <si>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</si>
  <si>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</si>
  <si>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</si>
  <si>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</si>
  <si>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</si>
  <si>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</si>
  <si>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</si>
  <si>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</si>
  <si>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</si>
  <si>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</si>
  <si>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</si>
  <si>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</si>
  <si>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</si>
  <si>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</si>
  <si>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</si>
  <si>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</si>
  <si>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</si>
  <si>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</si>
  <si>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</si>
  <si>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</si>
  <si>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</si>
  <si>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</si>
  <si>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</si>
  <si>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</si>
  <si>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</si>
  <si>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</si>
  <si>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</si>
  <si>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</si>
  <si>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</si>
  <si>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</si>
  <si>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</si>
  <si>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</si>
  <si>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</si>
  <si>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</si>
  <si>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</si>
  <si>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</si>
  <si>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</si>
  <si>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</si>
  <si>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</si>
  <si>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</si>
  <si>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</si>
  <si>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</si>
  <si>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</si>
  <si>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</si>
  <si>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</si>
  <si>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</si>
  <si>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</si>
  <si>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</si>
  <si>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</si>
  <si>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</si>
  <si>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</si>
  <si>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</si>
  <si>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</si>
  <si>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</si>
  <si>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</si>
  <si>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</si>
  <si>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</si>
  <si>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</si>
  <si>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</si>
  <si>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</si>
  <si>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</si>
  <si>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</si>
  <si>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</si>
  <si>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</si>
  <si>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</si>
  <si>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</si>
  <si>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</si>
  <si>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</si>
  <si>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</si>
  <si>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</si>
  <si>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</si>
  <si>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</si>
  <si>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</si>
  <si>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</si>
  <si>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</si>
  <si>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</si>
  <si>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</si>
  <si>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</si>
  <si>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</si>
  <si>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</si>
  <si>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</si>
  <si>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</si>
  <si>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</si>
  <si>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</si>
  <si>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</si>
  <si>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</si>
  <si>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</si>
  <si>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</si>
  <si>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</si>
  <si>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</si>
  <si>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</si>
  <si>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</si>
  <si>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</si>
  <si>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</si>
  <si>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</si>
  <si>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</si>
  <si>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</si>
  <si>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</si>
  <si>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</si>
  <si>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</si>
  <si>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</si>
  <si>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</si>
  <si>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</si>
  <si>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</si>
  <si>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</si>
  <si>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</si>
  <si>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</si>
  <si>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</si>
  <si>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</si>
  <si>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</si>
  <si>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</si>
  <si>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</si>
  <si>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</si>
  <si>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</si>
  <si>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</si>
  <si>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</si>
  <si>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</si>
  <si>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</si>
  <si>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</si>
  <si>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</si>
  <si>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</si>
  <si>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</si>
  <si>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</si>
  <si>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</si>
  <si>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</si>
  <si>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</si>
  <si>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</si>
  <si>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</si>
  <si>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</si>
  <si>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</si>
  <si>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</si>
  <si>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</si>
  <si>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</si>
  <si>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</si>
  <si>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</si>
  <si>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</si>
  <si>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</si>
  <si>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</si>
  <si>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</si>
  <si>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</si>
  <si>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</si>
  <si>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</si>
  <si>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</si>
  <si>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</si>
  <si>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</si>
  <si>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</si>
  <si>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</si>
  <si>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</si>
  <si>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</si>
  <si>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</si>
  <si>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</si>
  <si>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</si>
  <si>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</si>
  <si>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</si>
  <si>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</si>
  <si>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</si>
  <si>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</si>
  <si>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</si>
  <si>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</si>
  <si>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</si>
  <si>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</si>
  <si>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</si>
  <si>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</si>
  <si>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</si>
  <si>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</si>
  <si>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</si>
  <si>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</si>
  <si>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</si>
  <si>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</si>
  <si>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</si>
  <si>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</si>
  <si>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</si>
  <si>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</si>
  <si>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</si>
  <si>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</si>
  <si>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</si>
  <si>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</si>
  <si>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</si>
  <si>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</si>
  <si>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</si>
  <si>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</si>
  <si>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</si>
  <si>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</si>
  <si>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</si>
  <si>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</si>
  <si>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</si>
  <si>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</si>
  <si>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</si>
  <si>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</si>
  <si>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</si>
  <si>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</si>
  <si>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</si>
  <si>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</si>
  <si>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</si>
  <si>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</si>
  <si>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</si>
  <si>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</si>
  <si>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</si>
  <si>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</si>
  <si>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</si>
  <si>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</si>
  <si>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</si>
  <si>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</si>
  <si>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</si>
  <si>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</si>
  <si>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</si>
  <si>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</si>
  <si>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</si>
  <si>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</si>
  <si>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</si>
  <si>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</si>
  <si>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</si>
  <si>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</si>
  <si>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</si>
  <si>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</si>
  <si>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</si>
  <si>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</si>
  <si>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</si>
  <si>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</si>
  <si>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</si>
  <si>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</si>
  <si>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</si>
  <si>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</si>
  <si>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</si>
  <si>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</si>
  <si>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</si>
  <si>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</si>
  <si>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</si>
  <si>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</si>
  <si>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</si>
  <si>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</si>
  <si>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</si>
  <si>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</si>
  <si>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</si>
  <si>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</si>
  <si>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</si>
  <si>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</si>
  <si>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</si>
  <si>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</si>
  <si>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</si>
  <si>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</si>
  <si>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</si>
  <si>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</si>
  <si>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</si>
  <si>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</si>
  <si>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</si>
  <si>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</si>
  <si>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</si>
  <si>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</si>
  <si>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</si>
  <si>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</si>
  <si>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</si>
  <si>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</si>
  <si>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</si>
  <si>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</si>
  <si>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</si>
  <si>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</si>
  <si>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</si>
  <si>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</si>
  <si>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</si>
  <si>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</si>
  <si>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</si>
  <si>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</si>
  <si>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</si>
  <si>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</si>
  <si>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</si>
  <si>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</si>
  <si>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</si>
  <si>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</si>
  <si>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</si>
  <si>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</si>
  <si>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</si>
  <si>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</si>
  <si>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</si>
  <si>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</si>
  <si>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</si>
  <si>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</si>
  <si>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</si>
  <si>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</si>
  <si>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</si>
  <si>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</si>
  <si>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</si>
  <si>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</si>
  <si>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</si>
  <si>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</si>
  <si>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</si>
  <si>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</si>
  <si>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</si>
  <si>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</si>
  <si>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</si>
  <si>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</si>
  <si>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</si>
  <si>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</si>
  <si>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</si>
  <si>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</si>
  <si>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</si>
  <si>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</si>
  <si>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</si>
  <si>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</si>
  <si>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</si>
  <si>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</si>
  <si>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</si>
  <si>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</si>
  <si>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</si>
  <si>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</si>
  <si>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</si>
  <si>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</si>
  <si>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</si>
  <si>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</si>
  <si>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</si>
  <si>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</si>
  <si>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</si>
  <si>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</si>
  <si>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</si>
  <si>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</si>
  <si>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</si>
  <si>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</si>
  <si>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</si>
  <si>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</si>
  <si>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</si>
  <si>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</si>
  <si>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</si>
  <si>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</si>
  <si>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</si>
  <si>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</si>
  <si>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</si>
  <si>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</si>
  <si>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</si>
  <si>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</si>
  <si>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</si>
  <si>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</si>
  <si>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</si>
  <si>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</si>
  <si>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</si>
  <si>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</si>
  <si>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</si>
  <si>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</si>
  <si>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</si>
  <si>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</si>
  <si>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</si>
  <si>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</si>
  <si>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</si>
  <si>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</si>
  <si>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</si>
  <si>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</si>
  <si>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</si>
  <si>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</si>
  <si>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</si>
  <si>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</si>
  <si>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</si>
  <si>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</si>
  <si>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</si>
  <si>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</si>
  <si>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</si>
  <si>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</si>
  <si>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</si>
  <si>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</si>
  <si>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</si>
  <si>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</si>
  <si>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</si>
  <si>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</si>
  <si>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</si>
  <si>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</si>
  <si>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</si>
  <si>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</si>
  <si>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</si>
  <si>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</si>
  <si>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</si>
  <si>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</si>
  <si>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</si>
  <si>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</si>
  <si>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</si>
  <si>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</si>
  <si>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</si>
  <si>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</si>
  <si>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</si>
  <si>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</si>
  <si>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</si>
  <si>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</si>
  <si>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</si>
  <si>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</si>
  <si>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</si>
  <si>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</si>
  <si>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</si>
  <si>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</si>
  <si>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</si>
  <si>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</si>
  <si>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</si>
  <si>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</si>
  <si>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</si>
  <si>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</si>
  <si>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</si>
  <si>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</si>
  <si>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</si>
  <si>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</si>
  <si>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</si>
  <si>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</si>
  <si>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</si>
  <si>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</si>
  <si>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</si>
  <si>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</si>
  <si>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</si>
  <si>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</si>
  <si>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</si>
  <si>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</si>
  <si>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</si>
  <si>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</si>
  <si>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</si>
  <si>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</si>
  <si>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</si>
  <si>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</si>
  <si>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</si>
  <si>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</si>
  <si>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</si>
  <si>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</si>
  <si>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</si>
  <si>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</si>
  <si>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</si>
  <si>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</si>
  <si>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</si>
  <si>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</si>
  <si>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</si>
  <si>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</si>
  <si>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</si>
  <si>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</si>
  <si>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</si>
  <si>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</si>
  <si>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</si>
  <si>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</si>
  <si>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</si>
  <si>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</si>
  <si>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</si>
  <si>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</si>
  <si>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</si>
  <si>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</si>
  <si>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</si>
  <si>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</si>
  <si>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</si>
  <si>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</si>
  <si>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</si>
  <si>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</si>
  <si>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</si>
  <si>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</si>
  <si>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</si>
  <si>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</si>
  <si>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</si>
  <si>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</si>
  <si>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</si>
  <si>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</si>
  <si>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</si>
  <si>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</si>
  <si>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</si>
  <si>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</si>
  <si>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</si>
  <si>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</si>
  <si>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</si>
  <si>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</si>
  <si>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</si>
  <si>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</si>
  <si>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</si>
  <si>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</si>
  <si>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</si>
  <si>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</si>
  <si>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</si>
  <si>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</si>
  <si>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</si>
  <si>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</si>
  <si>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</si>
  <si>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23-24</t>
  </si>
  <si>
    <t xml:space="preserve">INMATE HEALTH </t>
  </si>
  <si>
    <t xml:space="preserve">BUDGET TRANFER FROM FUND BALANCE TO COVER INCREASED MEDICAL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</si>
</sst>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3" workbookViewId="0">
      <selection activeCell="O12" sqref="O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0"/>
      <c r="B1" s="61"/>
      <c r="E1" s="26"/>
      <c r="F1" s="118" t="s">
        <v>915</v>
      </c>
      <c r="G1" s="118"/>
      <c r="H1" s="118"/>
      <c r="I1" s="118"/>
      <c r="J1" s="118"/>
      <c r="L1" s="79" t="s">
        <v>917</v>
      </c>
      <c r="M1" s="80"/>
    </row>
    <row r="2" spans="1:13" s="1" customFormat="1" ht="18" customHeight="1" x14ac:dyDescent="0.25"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5" customFormat="1" ht="9.75" customHeight="1" thickBot="1" x14ac:dyDescent="0.3">
      <c r="B4" s="61"/>
      <c r="F4" s="16"/>
      <c r="G4" s="16"/>
      <c r="J4" s="17"/>
      <c r="L4" s="81"/>
      <c r="M4" s="82"/>
    </row>
    <row r="5" spans="1:13" s="15" customFormat="1" ht="16.5" thickBot="1" x14ac:dyDescent="0.3">
      <c r="A5" s="18" t="s">
        <v>623</v>
      </c>
      <c r="B5" s="18"/>
      <c r="C5" s="19"/>
      <c r="D5" s="110" t="s">
        <v>1135</v>
      </c>
      <c r="E5" s="110"/>
      <c r="F5" s="110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8</v>
      </c>
      <c r="K6" s="73">
        <f ca="1">TODAY()</f>
        <v>45378</v>
      </c>
      <c r="L6" s="31"/>
      <c r="M6" s="16"/>
    </row>
    <row r="7" spans="1:13" ht="13.5" thickBot="1" x14ac:dyDescent="0.25">
      <c r="A7" s="55" t="s">
        <v>909</v>
      </c>
      <c r="B7" s="56"/>
      <c r="C7" s="60" t="s">
        <v>1134</v>
      </c>
    </row>
    <row r="8" spans="1:13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6" t="s">
        <v>907</v>
      </c>
      <c r="M8" s="67" t="s">
        <v>908</v>
      </c>
    </row>
    <row r="9" spans="1:13" ht="3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</row>
    <row r="10" spans="1:13" ht="15" customHeight="1" x14ac:dyDescent="0.2">
      <c r="A10" s="111" t="s">
        <v>1136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7" t="s">
        <v>919</v>
      </c>
      <c r="D14" s="52"/>
      <c r="E14" s="52"/>
      <c r="F14" s="53"/>
      <c r="G14" s="72"/>
      <c r="H14" s="50"/>
      <c r="I14" s="87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8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1" t="s">
        <v>12</v>
      </c>
      <c r="F16" s="36" t="s">
        <v>4</v>
      </c>
      <c r="G16" s="37"/>
      <c r="H16" s="22" t="s">
        <v>12</v>
      </c>
      <c r="I16" s="69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7">
        <v>2111</v>
      </c>
      <c r="B17" s="108">
        <v>401081</v>
      </c>
      <c r="C17" s="108">
        <v>481000</v>
      </c>
      <c r="D17" s="30" t="str">
        <f>+VLOOKUP(+C17,ACCT!$A:$B,2,FALSE)</f>
        <v>FUND BALANCE - ASSIGNED</v>
      </c>
      <c r="E17" s="44"/>
      <c r="F17" s="104">
        <v>100000</v>
      </c>
      <c r="G17" s="7"/>
      <c r="H17" s="102">
        <v>2111</v>
      </c>
      <c r="I17" s="102">
        <v>401081</v>
      </c>
      <c r="J17" s="103">
        <v>740000</v>
      </c>
      <c r="K17" s="94" t="str">
        <f>+VLOOKUP(+J17,ACCT!$A:$B,2,FALSE)</f>
        <v>SUPPORT AND CARE</v>
      </c>
      <c r="L17" s="44"/>
      <c r="M17" s="104">
        <v>100000</v>
      </c>
    </row>
    <row r="18" spans="1:13" ht="16.5" x14ac:dyDescent="0.3">
      <c r="A18" s="109"/>
      <c r="B18" s="108"/>
      <c r="C18" s="108"/>
      <c r="D18" s="30"/>
      <c r="E18" s="45"/>
      <c r="F18" s="104"/>
      <c r="G18" s="34"/>
      <c r="H18" s="91"/>
      <c r="I18" s="91"/>
      <c r="J18" s="103"/>
      <c r="K18" s="94"/>
      <c r="L18" s="45"/>
      <c r="M18" s="104"/>
    </row>
    <row r="19" spans="1:13" ht="16.5" x14ac:dyDescent="0.3">
      <c r="A19" s="108"/>
      <c r="B19" s="108"/>
      <c r="C19" s="108"/>
      <c r="D19" s="30" t="str">
        <f>+VLOOKUP(+C19,ACCT!$A:$B,2,FALSE)</f>
        <v xml:space="preserve"> </v>
      </c>
      <c r="E19" s="45"/>
      <c r="F19" s="105"/>
      <c r="G19" s="40"/>
      <c r="H19" s="91"/>
      <c r="I19" s="91"/>
      <c r="J19" s="103"/>
      <c r="K19" s="94"/>
      <c r="L19" s="45"/>
      <c r="M19" s="105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105"/>
      <c r="G20" s="40"/>
      <c r="H20" s="91"/>
      <c r="I20" s="91"/>
      <c r="J20" s="93"/>
      <c r="K20" s="94" t="str">
        <f>+VLOOKUP(+J20,ACCT!$A:$B,2,FALSE)</f>
        <v xml:space="preserve"> </v>
      </c>
      <c r="L20" s="45"/>
      <c r="M20" s="105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105"/>
      <c r="G21" s="40"/>
      <c r="H21" s="91"/>
      <c r="I21" s="91"/>
      <c r="J21" s="93"/>
      <c r="K21" s="94" t="str">
        <f>+VLOOKUP(+J21,ACCT!$A:$B,2,FALSE)</f>
        <v xml:space="preserve"> </v>
      </c>
      <c r="L21" s="45"/>
      <c r="M21" s="105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105"/>
      <c r="G22" s="40"/>
      <c r="H22" s="91"/>
      <c r="I22" s="91"/>
      <c r="J22" s="93"/>
      <c r="K22" s="94" t="str">
        <f>+VLOOKUP(+J22,ACCT!$A:$B,2,FALSE)</f>
        <v xml:space="preserve"> </v>
      </c>
      <c r="L22" s="45"/>
      <c r="M22" s="105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105"/>
      <c r="G23" s="40"/>
      <c r="H23" s="91"/>
      <c r="I23" s="91"/>
      <c r="J23" s="93"/>
      <c r="K23" s="94" t="str">
        <f>+VLOOKUP(+J23,ACCT!$A:$B,2,FALSE)</f>
        <v xml:space="preserve"> </v>
      </c>
      <c r="L23" s="45"/>
      <c r="M23" s="105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105"/>
      <c r="G24" s="40"/>
      <c r="H24" s="91"/>
      <c r="I24" s="91"/>
      <c r="J24" s="93"/>
      <c r="K24" s="94" t="str">
        <f>+VLOOKUP(+J24,ACCT!$A:$B,2,FALSE)</f>
        <v xml:space="preserve"> </v>
      </c>
      <c r="L24" s="45"/>
      <c r="M24" s="105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105"/>
      <c r="G25" s="40"/>
      <c r="H25" s="91"/>
      <c r="I25" s="91"/>
      <c r="J25" s="93"/>
      <c r="K25" s="94" t="str">
        <f>+VLOOKUP(+J25,ACCT!$A:$B,2,FALSE)</f>
        <v xml:space="preserve"> </v>
      </c>
      <c r="L25" s="45"/>
      <c r="M25" s="105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105"/>
      <c r="G26" s="40"/>
      <c r="H26" s="91"/>
      <c r="I26" s="91"/>
      <c r="J26" s="93"/>
      <c r="K26" s="94" t="str">
        <f>+VLOOKUP(+J26,ACCT!$A:$B,2,FALSE)</f>
        <v xml:space="preserve"> </v>
      </c>
      <c r="L26" s="45"/>
      <c r="M26" s="105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105"/>
      <c r="G27" s="40"/>
      <c r="H27" s="91"/>
      <c r="I27" s="91"/>
      <c r="J27" s="93"/>
      <c r="K27" s="94" t="str">
        <f>+VLOOKUP(+J27,ACCT!$A:$B,2,FALSE)</f>
        <v xml:space="preserve"> </v>
      </c>
      <c r="L27" s="45"/>
      <c r="M27" s="105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105"/>
      <c r="G28" s="40"/>
      <c r="H28" s="91"/>
      <c r="I28" s="91"/>
      <c r="J28" s="93"/>
      <c r="K28" s="94" t="str">
        <f>+VLOOKUP(+J28,ACCT!$A:$B,2,FALSE)</f>
        <v xml:space="preserve"> </v>
      </c>
      <c r="L28" s="45"/>
      <c r="M28" s="105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105"/>
      <c r="G29" s="40"/>
      <c r="H29" s="91"/>
      <c r="I29" s="91"/>
      <c r="J29" s="93"/>
      <c r="K29" s="94" t="str">
        <f>+VLOOKUP(+J29,ACCT!$A:$B,2,FALSE)</f>
        <v xml:space="preserve"> </v>
      </c>
      <c r="L29" s="45"/>
      <c r="M29" s="105"/>
    </row>
    <row r="30" spans="1:13" x14ac:dyDescent="0.2">
      <c r="A30" s="32"/>
      <c r="B30" s="32"/>
      <c r="C30" s="39"/>
      <c r="D30" s="33" t="s">
        <v>9</v>
      </c>
      <c r="E30" s="33"/>
      <c r="F30" s="106">
        <f>SUM(F17:F29)</f>
        <v>100000</v>
      </c>
      <c r="G30" s="41"/>
      <c r="H30" s="95"/>
      <c r="I30" s="95"/>
      <c r="J30" s="96"/>
      <c r="K30" s="97" t="s">
        <v>9</v>
      </c>
      <c r="L30" s="33"/>
      <c r="M30" s="106">
        <f>SUM(M17:M29)</f>
        <v>100000</v>
      </c>
    </row>
    <row r="31" spans="1:13" ht="16.5" x14ac:dyDescent="0.3">
      <c r="C31" s="83"/>
      <c r="D31" s="84"/>
      <c r="E31" s="84"/>
      <c r="F31" s="85"/>
      <c r="G31" s="86"/>
      <c r="H31" s="90"/>
      <c r="I31" s="90"/>
      <c r="J31" s="39">
        <v>595000</v>
      </c>
      <c r="K31" s="30" t="str">
        <f>+VLOOKUP(+J31,ACCT!$A:$B,2,FALSE)</f>
        <v>OPERATING TRANSFERS IN</v>
      </c>
      <c r="L31" s="88"/>
      <c r="M31" s="89"/>
    </row>
    <row r="32" spans="1:13" ht="16.5" x14ac:dyDescent="0.3">
      <c r="G32" s="86"/>
      <c r="H32" s="92"/>
      <c r="I32" s="90"/>
      <c r="J32" s="32">
        <v>795000</v>
      </c>
      <c r="K32" s="30" t="str">
        <f>+VLOOKUP(+J32,ACCT!$A:$B,2,FALSE)</f>
        <v>TRANSFER OUT</v>
      </c>
      <c r="L32" s="90"/>
      <c r="M32" s="89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2" t="s">
        <v>911</v>
      </c>
    </row>
    <row r="35" spans="1:13" ht="4.5" customHeight="1" x14ac:dyDescent="0.2">
      <c r="A35" s="63"/>
      <c r="B35" s="63"/>
      <c r="C35" s="63"/>
      <c r="D35" s="63"/>
      <c r="E35" s="63"/>
      <c r="F35" s="64"/>
      <c r="G35" s="64"/>
      <c r="H35" s="63"/>
      <c r="I35" s="63"/>
      <c r="J35" s="63"/>
      <c r="K35" s="63"/>
      <c r="L35" s="63"/>
      <c r="M35" s="64"/>
    </row>
    <row r="36" spans="1:13" ht="20.25" customHeight="1" x14ac:dyDescent="0.25">
      <c r="A36" s="65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8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5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1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1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914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 xml:space="preserve">BUDGET TRANFER FROM FUND BALANCE TO COVER INCREASED MEDICAL EXPENSES 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2024-01-22T18:05:19Z</cp:lastPrinted>
  <dcterms:created xsi:type="dcterms:W3CDTF">1999-03-09T18:14:26Z</dcterms:created>
  <dcterms:modified xsi:type="dcterms:W3CDTF">2024-03-27T19:28:06Z</dcterms:modified>
</cp:coreProperties>
</file>