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23-24\"/>
    </mc:Choice>
  </mc:AlternateContent>
  <xr:revisionPtr revIDLastSave="0" documentId="13_ncr:1_{9B04C8E7-8F5E-4EB9-9C54-EF81156D8B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D17" i="1" l="1"/>
  <c r="D18" i="1"/>
  <c r="D5" i="1" l="1"/>
  <c r="K31" i="1" l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<sst xmlns="http://schemas.openxmlformats.org/spreadsheetml/2006/main" count="1194" uniqueCount="1136">
  <si>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</si>
  <si>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</si>
  <si>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</si>
  <si>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</si>
  <si>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</si>
  <si>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</si>
  <si>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</si>
  <si>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</si>
  <si>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</si>
  <si>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</si>
  <si>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</si>
  <si>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</si>
  <si>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</si>
  <si>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</si>
  <si>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</si>
  <si>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</si>
  <si>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</si>
  <si>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</si>
  <si>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</si>
  <si>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</si>
  <si>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</si>
  <si>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</si>
  <si>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</si>
  <si>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</si>
  <si>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</si>
  <si>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</si>
  <si>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</si>
  <si>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</si>
  <si>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</si>
  <si>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</si>
  <si>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</si>
  <si>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</si>
  <si>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</si>
  <si>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</si>
  <si>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</si>
  <si>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</si>
  <si>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</si>
  <si>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</si>
  <si>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</si>
  <si>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</si>
  <si>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</si>
  <si>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</si>
  <si>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</si>
  <si>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</si>
  <si>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</si>
  <si>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</si>
  <si>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</si>
  <si>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</si>
  <si>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</si>
  <si>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</si>
  <si>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</si>
  <si>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</si>
  <si>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</si>
  <si>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</si>
  <si>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</si>
  <si>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</si>
  <si>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</si>
  <si>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</si>
  <si>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</si>
  <si>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</si>
  <si>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</si>
  <si>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</si>
  <si>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</si>
  <si>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</si>
  <si>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</si>
  <si>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</si>
  <si>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</si>
  <si>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</si>
  <si>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</si>
  <si>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</si>
  <si>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</si>
  <si>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</si>
  <si>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</si>
  <si>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</si>
  <si>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</si>
  <si>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</si>
  <si>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</si>
  <si>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</si>
  <si>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</si>
  <si>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</si>
  <si>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</si>
  <si>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</si>
  <si>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</si>
  <si>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</si>
  <si>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</si>
  <si>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</si>
  <si>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</si>
  <si>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</si>
  <si>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</si>
  <si>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</si>
  <si>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</si>
  <si>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</si>
  <si>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</si>
  <si>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</si>
  <si>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</si>
  <si>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</si>
  <si>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</si>
  <si>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</si>
  <si>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</si>
  <si>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</si>
  <si>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</si>
  <si>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</si>
  <si>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</si>
  <si>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</si>
  <si>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</si>
  <si>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</si>
  <si>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</si>
  <si>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</si>
  <si>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</si>
  <si>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</si>
  <si>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</si>
  <si>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</si>
  <si>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</si>
  <si>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</si>
  <si>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</si>
  <si>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</si>
  <si>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</si>
  <si>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</si>
  <si>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</si>
  <si>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</si>
  <si>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</si>
  <si>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</si>
  <si>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</si>
  <si>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</si>
  <si>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</si>
  <si>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</si>
  <si>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</si>
  <si>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</si>
  <si>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</si>
  <si>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</si>
  <si>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</si>
  <si>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</si>
  <si>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</si>
  <si>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</si>
  <si>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</si>
  <si>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</si>
  <si>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</si>
  <si>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</si>
  <si>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</si>
  <si>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</si>
  <si>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</si>
  <si>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</si>
  <si>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</si>
  <si>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</si>
  <si>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</si>
  <si>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</si>
  <si>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</si>
  <si>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</si>
  <si>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</si>
  <si>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</si>
  <si>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</si>
  <si>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</si>
  <si>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</si>
  <si>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</si>
  <si>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</si>
  <si>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</si>
  <si>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</si>
  <si>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</si>
  <si>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</si>
  <si>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</si>
  <si>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</si>
  <si>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</si>
  <si>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</si>
  <si>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</si>
  <si>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</si>
  <si>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</si>
  <si>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</si>
  <si>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</si>
  <si>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</si>
  <si>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</si>
  <si>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</si>
  <si>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</si>
  <si>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</si>
  <si>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</si>
  <si>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</si>
  <si>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</si>
  <si>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</si>
  <si>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</si>
  <si>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</si>
  <si>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</si>
  <si>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</si>
  <si>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</si>
  <si>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</si>
  <si>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</si>
  <si>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</si>
  <si>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</si>
  <si>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</si>
  <si>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</si>
  <si>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</si>
  <si>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</si>
  <si>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</si>
  <si>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</si>
  <si>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</si>
  <si>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</si>
  <si>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</si>
  <si>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</si>
  <si>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</si>
  <si>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</si>
  <si>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</si>
  <si>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</si>
  <si>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</si>
  <si>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</si>
  <si>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</si>
  <si>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</si>
  <si>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</si>
  <si>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</si>
  <si>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</si>
  <si>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</si>
  <si>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</si>
  <si>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</si>
  <si>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</si>
  <si>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</si>
  <si>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</si>
  <si>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</si>
  <si>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</si>
  <si>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</si>
  <si>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</si>
  <si>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</si>
  <si>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</si>
  <si>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</si>
  <si>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</si>
  <si>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</si>
  <si>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</si>
  <si>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</si>
  <si>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</si>
  <si>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</si>
  <si>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</si>
  <si>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</si>
  <si>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</si>
  <si>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</si>
  <si>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</si>
  <si>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</si>
  <si>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</si>
  <si>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</si>
  <si>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</si>
  <si>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</si>
  <si>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</si>
  <si>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</si>
  <si>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</si>
  <si>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</si>
  <si>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</si>
  <si>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</si>
  <si>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</si>
  <si>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</si>
  <si>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</si>
  <si>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</si>
  <si>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</si>
  <si>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</si>
  <si>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</si>
  <si>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</si>
  <si>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</si>
  <si>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</si>
  <si>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</si>
  <si>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</si>
  <si>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</si>
  <si>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</si>
  <si>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</si>
  <si>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</si>
  <si>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</si>
  <si>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</si>
  <si>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</si>
  <si>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</si>
  <si>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</si>
  <si>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</si>
  <si>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</si>
  <si>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</si>
  <si>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</si>
  <si>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</si>
  <si>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</si>
  <si>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</si>
  <si>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</si>
  <si>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</si>
  <si>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</si>
  <si>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</si>
  <si>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</si>
  <si>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</si>
  <si>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</si>
  <si>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</si>
  <si>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</si>
  <si>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</si>
  <si>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</si>
  <si>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</si>
  <si>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</si>
  <si>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</si>
  <si>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</si>
  <si>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</si>
  <si>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</si>
  <si>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</si>
  <si>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</si>
  <si>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</si>
  <si>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</si>
  <si>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</si>
  <si>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</si>
  <si>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</si>
  <si>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</si>
  <si>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</si>
  <si>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</si>
  <si>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</si>
  <si>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</si>
  <si>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</si>
  <si>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</si>
  <si>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</si>
  <si>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</si>
  <si>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</si>
  <si>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</si>
  <si>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</si>
  <si>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</si>
  <si>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</si>
  <si>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</si>
  <si>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</si>
  <si>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</si>
  <si>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</si>
  <si>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</si>
  <si>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</si>
  <si>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</si>
  <si>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</si>
  <si>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</si>
  <si>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</si>
  <si>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</si>
  <si>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</si>
  <si>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</si>
  <si>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</si>
  <si>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</si>
  <si>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</si>
  <si>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</si>
  <si>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</si>
  <si>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</si>
  <si>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</si>
  <si>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</si>
  <si>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</si>
  <si>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</si>
  <si>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</si>
  <si>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</si>
  <si>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</si>
  <si>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</si>
  <si>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</si>
  <si>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</si>
  <si>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</si>
  <si>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</si>
  <si>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</si>
  <si>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</si>
  <si>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</si>
  <si>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</si>
  <si>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</si>
  <si>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</si>
  <si>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</si>
  <si>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</si>
  <si>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</si>
  <si>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</si>
  <si>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</si>
  <si>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</si>
  <si>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</si>
  <si>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</si>
  <si>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</si>
  <si>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</si>
  <si>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</si>
  <si>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</si>
  <si>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</si>
  <si>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</si>
  <si>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</si>
  <si>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</si>
  <si>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</si>
  <si>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</si>
  <si>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</si>
  <si>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</si>
  <si>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</si>
  <si>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</si>
  <si>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</si>
  <si>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</si>
  <si>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</si>
  <si>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</si>
  <si>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</si>
  <si>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</si>
  <si>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</si>
  <si>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</si>
  <si>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</si>
  <si>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</si>
  <si>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</si>
  <si>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</si>
  <si>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</si>
  <si>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</si>
  <si>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</si>
  <si>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</si>
  <si>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</si>
  <si>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</si>
  <si>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</si>
  <si>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</si>
  <si>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</si>
  <si>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</si>
  <si>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</si>
  <si>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</si>
  <si>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</si>
  <si>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</si>
  <si>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</si>
  <si>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</si>
  <si>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</si>
  <si>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</si>
  <si>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</si>
  <si>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</si>
  <si>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</si>
  <si>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</si>
  <si>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</si>
  <si>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</si>
  <si>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</si>
  <si>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</si>
  <si>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</si>
  <si>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</si>
  <si>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</si>
  <si>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</si>
  <si>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</si>
  <si>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</si>
  <si>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</si>
  <si>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</si>
  <si>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</si>
  <si>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</si>
  <si>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</si>
  <si>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</si>
  <si>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</si>
  <si>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</si>
  <si>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</si>
  <si>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</si>
  <si>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</si>
  <si>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</si>
  <si>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</si>
  <si>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</si>
  <si>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</si>
  <si>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</si>
  <si>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</si>
  <si>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</si>
  <si>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</si>
  <si>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</si>
  <si>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</si>
  <si>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</si>
  <si>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</si>
  <si>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</si>
  <si>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</si>
  <si>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</si>
  <si>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</si>
  <si>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</si>
  <si>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</si>
  <si>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</si>
  <si>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</si>
  <si>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</si>
  <si>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</si>
  <si>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</si>
  <si>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</si>
  <si>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</si>
  <si>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</si>
  <si>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</si>
  <si>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</si>
  <si>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</si>
  <si>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</si>
  <si>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</si>
  <si>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</si>
  <si>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</si>
  <si>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</si>
  <si>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</si>
  <si>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</si>
  <si>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</si>
  <si>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</si>
  <si>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</si>
  <si>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</si>
  <si>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</si>
  <si>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</si>
  <si>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</si>
  <si>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</si>
  <si>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</si>
  <si>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</si>
  <si>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</si>
  <si>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</si>
  <si>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</si>
  <si>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</si>
  <si>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</si>
  <si>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</si>
  <si>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</si>
  <si>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</si>
  <si>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</si>
  <si>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</si>
  <si>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</si>
  <si>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</si>
  <si>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</si>
  <si>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</si>
  <si>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</si>
  <si>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</si>
  <si>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</si>
  <si>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</si>
  <si>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</si>
  <si>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</si>
  <si>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</si>
  <si>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</si>
  <si>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</si>
  <si>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</si>
  <si>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</si>
  <si>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</si>
  <si>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</si>
  <si>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</si>
  <si>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</si>
  <si>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</si>
  <si>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</si>
  <si>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</si>
  <si>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</si>
  <si>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</si>
  <si>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</si>
  <si>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</si>
  <si>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</si>
  <si>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</si>
  <si>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</si>
  <si>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</si>
  <si>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</si>
  <si>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</si>
  <si>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</si>
  <si>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</si>
  <si>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</si>
  <si>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</si>
  <si>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</si>
  <si>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</si>
  <si>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</si>
  <si>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</si>
  <si>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</si>
  <si>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</si>
  <si>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</si>
  <si>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</si>
  <si>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</si>
  <si>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</si>
  <si>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</si>
  <si>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</si>
  <si>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</si>
  <si>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</si>
  <si>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</si>
  <si>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</si>
  <si>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</si>
  <si>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</si>
  <si>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</si>
  <si>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</si>
  <si>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</si>
  <si>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</si>
  <si>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</si>
  <si>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</si>
  <si>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</si>
  <si>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</si>
  <si>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</si>
  <si>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</si>
  <si>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</si>
  <si>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</si>
  <si>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</si>
  <si>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</si>
  <si>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</si>
  <si>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</si>
  <si>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</si>
  <si>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</si>
  <si>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</si>
  <si>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</si>
  <si>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</si>
  <si>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</si>
  <si>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</si>
  <si>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</si>
  <si>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</si>
  <si>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</si>
  <si>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</si>
  <si>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</si>
  <si>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</si>
  <si>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</si>
  <si>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</si>
  <si>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</si>
  <si>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</si>
  <si>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</si>
  <si>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</si>
  <si>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</si>
  <si>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</si>
  <si>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</si>
  <si>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</si>
  <si>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</si>
  <si>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</si>
  <si>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</si>
  <si>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</si>
  <si>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</si>
  <si>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</si>
  <si>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</si>
  <si>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</si>
  <si>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</si>
  <si>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</si>
  <si>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</si>
  <si>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</si>
  <si>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</si>
  <si>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</si>
  <si>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</si>
  <si>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</si>
  <si>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</si>
  <si>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</si>
  <si>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</si>
  <si>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</si>
  <si>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</si>
  <si>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</si>
  <si>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</si>
  <si>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</si>
  <si>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</si>
  <si>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</si>
  <si>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</si>
  <si>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</si>
  <si>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</si>
  <si>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</si>
  <si>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</si>
  <si>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</si>
  <si>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</si>
  <si>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</si>
  <si>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</si>
  <si>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</si>
  <si>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</si>
  <si>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</si>
  <si>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</si>
  <si>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</si>
  <si>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</si>
  <si>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</si>
  <si>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</si>
  <si>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</si>
  <si>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</si>
  <si>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</si>
  <si>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</si>
  <si>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</si>
  <si>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</si>
  <si>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</si>
  <si>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</si>
  <si>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</si>
  <si>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</si>
  <si>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</si>
  <si>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</si>
  <si>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</si>
  <si>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</si>
  <si>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</si>
  <si>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</si>
  <si>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</si>
  <si>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</si>
  <si>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</si>
  <si>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</si>
  <si>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</si>
  <si>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</si>
  <si>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</si>
  <si>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</si>
  <si>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</si>
  <si>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</si>
  <si>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</si>
  <si>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</si>
  <si>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</si>
  <si>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</si>
  <si>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</si>
  <si>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</si>
  <si>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</si>
  <si>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</si>
  <si>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</si>
  <si>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</si>
  <si>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</si>
  <si>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</si>
  <si>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</si>
  <si>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</si>
  <si>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</si>
  <si>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</si>
  <si>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</si>
  <si>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</si>
  <si>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</si>
  <si>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</si>
  <si>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</si>
  <si>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</si>
  <si>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</si>
  <si>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</si>
  <si>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</si>
  <si>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</si>
  <si>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</si>
  <si>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</si>
  <si>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</si>
  <si>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</si>
  <si>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</si>
  <si>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</si>
  <si>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</si>
  <si>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</si>
  <si>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</si>
  <si>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</si>
  <si>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</si>
  <si>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</si>
  <si>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</si>
  <si>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</si>
  <si>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</si>
  <si>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</si>
  <si>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</si>
  <si>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</si>
  <si>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</si>
  <si>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</si>
  <si>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</si>
  <si>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</si>
  <si>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</si>
  <si>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</si>
  <si>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</si>
  <si>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</si>
  <si>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</si>
  <si>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</si>
  <si>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</si>
  <si>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</si>
  <si>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</si>
  <si>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</si>
  <si>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</si>
  <si>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</si>
  <si>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</si>
  <si>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</si>
  <si>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</si>
  <si>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</si>
  <si>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</si>
  <si>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</si>
  <si>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</si>
  <si>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</si>
  <si>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</si>
  <si>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</si>
  <si>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</si>
  <si>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</si>
  <si>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</si>
  <si>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</si>
  <si>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</si>
  <si>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</si>
  <si>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</si>
  <si>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</si>
  <si>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</si>
  <si>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</si>
  <si>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</si>
  <si>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</si>
  <si>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</si>
  <si>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</si>
  <si>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</si>
  <si>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</si>
  <si>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</si>
  <si>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</si>
  <si>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</si>
  <si>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</si>
  <si>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</si>
  <si>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</si>
  <si>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</si>
  <si>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</si>
  <si>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</si>
  <si>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</si>
  <si>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</si>
  <si>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</si>
  <si>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</si>
  <si>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</si>
  <si>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</si>
  <si>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</si>
  <si>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</si>
  <si>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</si>
  <si>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</si>
  <si>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</si>
  <si>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</si>
  <si>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</si>
  <si>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</si>
  <si>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</si>
  <si>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</si>
  <si>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</si>
  <si>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</si>
  <si>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</si>
  <si>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</si>
  <si>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</si>
  <si>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</si>
  <si>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</si>
  <si>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</si>
  <si>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</si>
  <si>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</si>
  <si>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</si>
  <si>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</si>
  <si>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</si>
  <si>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</si>
  <si>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</si>
  <si>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</si>
  <si>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</si>
  <si>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</si>
  <si>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</si>
  <si>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</si>
  <si>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</si>
  <si>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</si>
  <si>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</si>
  <si>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</si>
  <si>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</si>
  <si>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</si>
  <si>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</si>
  <si>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</si>
  <si>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</si>
  <si>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</si>
  <si>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</si>
  <si>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</si>
  <si>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</si>
  <si>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</si>
  <si>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</si>
  <si>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</si>
  <si>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</si>
  <si>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</si>
  <si>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</si>
  <si>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</si>
  <si>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</si>
  <si>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</si>
  <si>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</si>
  <si>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</si>
  <si>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</si>
  <si>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</si>
  <si>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</si>
  <si>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</si>
  <si>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</si>
  <si>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</si>
  <si>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</si>
  <si>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</si>
  <si>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</si>
  <si>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</si>
  <si>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</si>
  <si>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</si>
  <si>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</si>
  <si>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</si>
  <si>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</si>
  <si>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</si>
  <si>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</si>
  <si>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</si>
  <si>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</si>
  <si>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</si>
  <si>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</si>
  <si>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</si>
  <si>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</si>
  <si>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</si>
  <si>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</si>
  <si>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</si>
  <si>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</si>
  <si>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</si>
  <si>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</si>
  <si>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</si>
  <si>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</si>
  <si>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</si>
  <si>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</si>
  <si>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</si>
  <si>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</si>
  <si>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</si>
  <si>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</si>
  <si>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</si>
  <si>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</si>
  <si>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</si>
  <si>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</si>
  <si>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</si>
  <si>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</si>
  <si>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</si>
  <si>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</si>
  <si>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</si>
  <si>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</si>
  <si>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</si>
  <si>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</si>
  <si>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</si>
  <si>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</si>
  <si>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</si>
  <si>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</si>
  <si>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</si>
  <si>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</si>
  <si>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</si>
  <si>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</si>
  <si>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</si>
  <si>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</si>
  <si>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</si>
  <si>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</si>
  <si>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</si>
  <si>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</si>
  <si>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</si>
  <si>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</si>
  <si>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</si>
  <si>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</si>
  <si>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</si>
  <si>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</si>
  <si>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</si>
  <si>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</si>
  <si>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</si>
  <si>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</si>
  <si>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</si>
  <si>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</si>
  <si>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</si>
  <si>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</si>
  <si>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</si>
  <si>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</si>
  <si>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</si>
  <si>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</si>
  <si>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</si>
  <si>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</si>
  <si>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</si>
  <si>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</si>
  <si>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</si>
  <si>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</si>
  <si>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</si>
  <si>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</si>
  <si>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</si>
  <si>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</si>
  <si>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</si>
  <si>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</si>
  <si>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</si>
  <si>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</si>
  <si>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</si>
  <si>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</si>
  <si>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</si>
  <si>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</si>
  <si>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</si>
  <si>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</si>
  <si>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</si>
  <si>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</si>
  <si>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</si>
  <si>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</si>
  <si>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</si>
  <si>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</si>
  <si>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</si>
  <si>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</si>
  <si>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</si>
  <si>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</si>
  <si>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</si>
  <si>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</si>
  <si>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</si>
  <si>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</si>
  <si>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</si>
  <si>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</si>
  <si>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</si>
  <si>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</si>
  <si>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</si>
  <si>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</si>
  <si>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</si>
  <si>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</si>
  <si>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</si>
  <si>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</si>
  <si>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</si>
  <si>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</si>
  <si>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</si>
  <si>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</si>
  <si>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</si>
  <si>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</si>
  <si>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</si>
  <si>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</si>
  <si>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</si>
  <si>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</si>
  <si>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</si>
  <si>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</si>
  <si>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</si>
  <si>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</si>
  <si>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</si>
  <si>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</si>
  <si>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</si>
  <si>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</si>
  <si>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</si>
  <si>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</si>
  <si>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</si>
  <si>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</si>
  <si>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</si>
  <si>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</si>
  <si>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</si>
  <si>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</si>
  <si>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</si>
  <si>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</si>
  <si>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</si>
  <si>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</si>
  <si>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</si>
  <si>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</si>
  <si>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</si>
  <si>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</si>
  <si>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</si>
  <si>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</si>
  <si>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</si>
  <si>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</si>
  <si>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</si>
  <si>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</si>
  <si>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</si>
  <si>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</si>
  <si>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</si>
  <si>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</si>
  <si>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</si>
  <si>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</si>
  <si>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</si>
  <si>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</si>
  <si>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</si>
  <si>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</si>
  <si>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</si>
  <si>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</si>
  <si>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</si>
  <si>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</si>
  <si>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</si>
  <si>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</si>
  <si>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</si>
  <si>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</si>
  <si>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</si>
  <si>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</si>
  <si>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</si>
  <si>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</si>
  <si>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</si>
  <si>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</si>
  <si>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</si>
  <si>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</si>
  <si>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</si>
  <si>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</si>
  <si>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</si>
  <si>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</si>
  <si>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</si>
  <si>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</si>
  <si>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</si>
  <si>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</si>
  <si>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</si>
  <si>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</si>
  <si>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</si>
  <si>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</si>
  <si>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</si>
  <si>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</si>
  <si>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</si>
  <si>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</si>
  <si>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</si>
  <si>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</si>
  <si>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</si>
  <si>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</si>
  <si>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</si>
  <si>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</si>
  <si>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</si>
  <si>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</si>
  <si>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</si>
  <si>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</si>
  <si>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</si>
  <si>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</si>
  <si>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</si>
  <si>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</si>
  <si>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</si>
  <si>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</si>
  <si>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</si>
  <si>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</si>
  <si>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</si>
  <si>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</si>
  <si>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</si>
  <si>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</si>
  <si>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</si>
  <si>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</si>
  <si>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</si>
  <si>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</si>
  <si>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</si>
  <si>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</si>
  <si>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</si>
  <si>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</si>
  <si>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</si>
  <si>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</si>
  <si>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</si>
  <si>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</si>
  <si>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</si>
  <si>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</si>
  <si>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</si>
  <si>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</si>
  <si>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</si>
  <si>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</si>
  <si>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</si>
  <si>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</si>
  <si>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</si>
  <si>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</si>
  <si>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</si>
  <si>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</si>
  <si>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</si>
  <si>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</si>
  <si>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</si>
  <si>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</si>
  <si>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</si>
  <si>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</si>
  <si>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</si>
  <si>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</si>
  <si>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</si>
  <si>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</si>
  <si>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</si>
  <si>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</si>
  <si>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</si>
  <si>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</si>
  <si>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</si>
  <si>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</si>
  <si>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</si>
  <si>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</si>
  <si>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</si>
  <si>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</si>
  <si>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</si>
  <si>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</si>
  <si>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</si>
  <si>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</si>
  <si>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</si>
  <si>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</si>
  <si>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</si>
  <si>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</si>
  <si>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</si>
  <si>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</si>
  <si>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</si>
  <si>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</si>
  <si>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</si>
  <si>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</si>
  <si>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</si>
  <si>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</si>
  <si>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</si>
  <si>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</si>
  <si>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</si>
  <si>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</si>
  <si>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</si>
  <si>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</si>
  <si>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</si>
  <si>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</si>
  <si>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</si>
  <si>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</si>
  <si>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</si>
  <si>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</si>
  <si>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</si>
  <si>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</si>
  <si>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</si>
  <si>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</si>
  <si>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</si>
  <si>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</si>
  <si>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</si>
  <si>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</si>
  <si>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</si>
  <si>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</si>
  <si>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</si>
  <si>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</si>
  <si>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</si>
  <si>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</si>
  <si>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</si>
  <si>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</si>
  <si>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</si>
  <si>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</si>
  <si>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</si>
  <si>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</si>
  <si>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</si>
  <si>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</si>
  <si>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</si>
  <si>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</si>
  <si>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</si>
  <si>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</si>
  <si>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</si>
  <si>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</si>
  <si>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</si>
  <si>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</si>
  <si>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</si>
  <si>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</si>
  <si>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</si>
  <si>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</si>
  <si>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</si>
  <si>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</si>
  <si>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</si>
  <si>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</si>
  <si>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</si>
  <si>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Transfer budget from 711000 to 762000 for DMV Weight Fee Certificate for Toyota Tacoma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</si>
</sst>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3" borderId="0" xfId="0" applyFont="1" applyFill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22" fillId="5" borderId="1" xfId="5" applyFont="1" applyFill="1" applyBorder="1" applyAlignment="1" applyProtection="1">
      <alignment horizontal="right"/>
      <protection locked="0"/>
    </xf>
    <xf numFmtId="43" fontId="12" fillId="5" borderId="1" xfId="5" applyFont="1" applyFill="1" applyBorder="1" applyAlignment="1" applyProtection="1">
      <alignment horizontal="right"/>
      <protection locked="0"/>
    </xf>
    <xf numFmtId="43" fontId="5" fillId="0" borderId="1" xfId="5" applyFont="1" applyBorder="1"/>
  </cellXfs>
  <cellStyles count="6">
    <cellStyle name="Comma" xfId="5" builtinId="3"/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18" sqref="K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2"/>
      <c r="B1" s="63"/>
      <c r="E1" s="26"/>
      <c r="F1" s="114" t="s">
        <v>915</v>
      </c>
      <c r="G1" s="114"/>
      <c r="H1" s="114"/>
      <c r="I1" s="114"/>
      <c r="J1" s="114"/>
      <c r="L1" s="81" t="s">
        <v>917</v>
      </c>
      <c r="M1" s="82"/>
    </row>
    <row r="2" spans="1:13" s="1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5" customFormat="1" ht="9.75" customHeight="1" thickBot="1" x14ac:dyDescent="0.3">
      <c r="B4" s="63"/>
      <c r="F4" s="16"/>
      <c r="G4" s="16"/>
      <c r="J4" s="17"/>
      <c r="L4" s="83"/>
      <c r="M4" s="84"/>
    </row>
    <row r="5" spans="1:13" s="15" customFormat="1" ht="16.5" thickBot="1" x14ac:dyDescent="0.3">
      <c r="A5" s="18" t="s">
        <v>623</v>
      </c>
      <c r="B5" s="18"/>
      <c r="C5" s="19"/>
      <c r="D5" s="106" t="str">
        <f>+VLOOKUP(I17,ORG!A3:B291,2,FALSE)</f>
        <v>PREDATORY ANIMAL CONTROL</v>
      </c>
      <c r="E5" s="106"/>
      <c r="F5" s="106"/>
      <c r="G5" s="16"/>
      <c r="M5" s="16"/>
    </row>
    <row r="6" spans="1:13" s="15" customFormat="1" ht="16.5" thickBot="1" x14ac:dyDescent="0.3">
      <c r="C6" s="20"/>
      <c r="D6" s="63"/>
      <c r="E6" s="63"/>
      <c r="F6" s="16"/>
      <c r="G6" s="16"/>
      <c r="J6" s="5" t="s">
        <v>8</v>
      </c>
      <c r="K6" s="75">
        <f ca="1">TODAY()</f>
        <v>45366</v>
      </c>
      <c r="L6" s="31"/>
      <c r="M6" s="16"/>
    </row>
    <row r="7" spans="1:13" ht="13.5" thickBot="1" x14ac:dyDescent="0.25">
      <c r="A7" s="55" t="s">
        <v>909</v>
      </c>
      <c r="B7" s="56"/>
      <c r="C7" s="62" t="s">
        <v>1134</v>
      </c>
    </row>
    <row r="8" spans="1:13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68" t="s">
        <v>907</v>
      </c>
      <c r="M8" s="69" t="s">
        <v>908</v>
      </c>
    </row>
    <row r="9" spans="1:13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ht="15" customHeight="1" x14ac:dyDescent="0.2">
      <c r="A10" s="107" t="s">
        <v>1135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9" t="s">
        <v>919</v>
      </c>
      <c r="D14" s="52"/>
      <c r="E14" s="52"/>
      <c r="F14" s="53"/>
      <c r="G14" s="74"/>
      <c r="H14" s="50"/>
      <c r="I14" s="89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0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3" t="s">
        <v>12</v>
      </c>
      <c r="F16" s="36" t="s">
        <v>4</v>
      </c>
      <c r="G16" s="37"/>
      <c r="H16" s="22" t="s">
        <v>12</v>
      </c>
      <c r="I16" s="71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1001</v>
      </c>
      <c r="B17" s="42">
        <v>207100</v>
      </c>
      <c r="C17" s="43">
        <v>711000</v>
      </c>
      <c r="D17" s="30" t="str">
        <f>+VLOOKUP(+C17,ACCT!$A:$B,2,FALSE)</f>
        <v>CLOTHING &amp; PERSONAL</v>
      </c>
      <c r="E17" s="44" t="s">
        <v>10</v>
      </c>
      <c r="F17" s="124">
        <v>23</v>
      </c>
      <c r="G17" s="7"/>
      <c r="H17" s="104">
        <v>1001</v>
      </c>
      <c r="I17" s="93">
        <v>207100</v>
      </c>
      <c r="J17" s="95">
        <v>762000</v>
      </c>
      <c r="K17" s="96" t="str">
        <f>+VLOOKUP(+J17,ACCT!$A:$B,2,FALSE)</f>
        <v>EQUIPMENT</v>
      </c>
      <c r="L17" s="44"/>
      <c r="M17" s="124">
        <v>23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104"/>
      <c r="I18" s="93"/>
      <c r="J18" s="95"/>
      <c r="K18" s="96" t="str">
        <f>+VLOOKUP(+J18,ACCT!$A:$B,2,FALSE)</f>
        <v xml:space="preserve"> </v>
      </c>
      <c r="L18" s="45"/>
      <c r="M18" s="124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104"/>
      <c r="I19" s="93"/>
      <c r="J19" s="95"/>
      <c r="K19" s="96" t="str">
        <f>+VLOOKUP(+J19,ACCT!$A:$B,2,FALSE)</f>
        <v xml:space="preserve"> </v>
      </c>
      <c r="L19" s="45"/>
      <c r="M19" s="125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104"/>
      <c r="I20" s="93"/>
      <c r="J20" s="95"/>
      <c r="K20" s="96" t="str">
        <f>+VLOOKUP(+J20,ACCT!$A:$B,2,FALSE)</f>
        <v xml:space="preserve"> </v>
      </c>
      <c r="L20" s="45"/>
      <c r="M20" s="125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3"/>
      <c r="I21" s="93"/>
      <c r="J21" s="95"/>
      <c r="K21" s="96" t="str">
        <f>+VLOOKUP(+J21,ACCT!$A:$B,2,FALSE)</f>
        <v xml:space="preserve"> </v>
      </c>
      <c r="L21" s="45"/>
      <c r="M21" s="125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3"/>
      <c r="I22" s="93"/>
      <c r="J22" s="95"/>
      <c r="K22" s="96" t="str">
        <f>+VLOOKUP(+J22,ACCT!$A:$B,2,FALSE)</f>
        <v xml:space="preserve"> </v>
      </c>
      <c r="L22" s="45"/>
      <c r="M22" s="125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3"/>
      <c r="I23" s="93"/>
      <c r="J23" s="95"/>
      <c r="K23" s="96" t="str">
        <f>+VLOOKUP(+J23,ACCT!$A:$B,2,FALSE)</f>
        <v xml:space="preserve"> </v>
      </c>
      <c r="L23" s="45"/>
      <c r="M23" s="125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3"/>
      <c r="I24" s="93"/>
      <c r="J24" s="95"/>
      <c r="K24" s="96" t="str">
        <f>+VLOOKUP(+J24,ACCT!$A:$B,2,FALSE)</f>
        <v xml:space="preserve"> </v>
      </c>
      <c r="L24" s="45"/>
      <c r="M24" s="125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3"/>
      <c r="I25" s="93"/>
      <c r="J25" s="95"/>
      <c r="K25" s="96" t="str">
        <f>+VLOOKUP(+J25,ACCT!$A:$B,2,FALSE)</f>
        <v xml:space="preserve"> </v>
      </c>
      <c r="L25" s="45"/>
      <c r="M25" s="125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3"/>
      <c r="I26" s="93"/>
      <c r="J26" s="95"/>
      <c r="K26" s="96" t="str">
        <f>+VLOOKUP(+J26,ACCT!$A:$B,2,FALSE)</f>
        <v xml:space="preserve"> </v>
      </c>
      <c r="L26" s="45"/>
      <c r="M26" s="125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3"/>
      <c r="I27" s="93"/>
      <c r="J27" s="95"/>
      <c r="K27" s="96" t="str">
        <f>+VLOOKUP(+J27,ACCT!$A:$B,2,FALSE)</f>
        <v xml:space="preserve"> </v>
      </c>
      <c r="L27" s="45"/>
      <c r="M27" s="125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3"/>
      <c r="I28" s="93"/>
      <c r="J28" s="95"/>
      <c r="K28" s="96" t="str">
        <f>+VLOOKUP(+J28,ACCT!$A:$B,2,FALSE)</f>
        <v xml:space="preserve"> </v>
      </c>
      <c r="L28" s="45"/>
      <c r="M28" s="125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3"/>
      <c r="I29" s="93"/>
      <c r="J29" s="95"/>
      <c r="K29" s="96" t="str">
        <f>+VLOOKUP(+J29,ACCT!$A:$B,2,FALSE)</f>
        <v xml:space="preserve"> </v>
      </c>
      <c r="L29" s="45"/>
      <c r="M29" s="125"/>
    </row>
    <row r="30" spans="1:13" x14ac:dyDescent="0.2">
      <c r="A30" s="32"/>
      <c r="B30" s="32"/>
      <c r="C30" s="39"/>
      <c r="D30" s="33" t="s">
        <v>9</v>
      </c>
      <c r="E30" s="33"/>
      <c r="F30" s="126">
        <f>SUM(F17:F29)</f>
        <v>23</v>
      </c>
      <c r="G30" s="41"/>
      <c r="H30" s="97"/>
      <c r="I30" s="97"/>
      <c r="J30" s="98"/>
      <c r="K30" s="99" t="s">
        <v>9</v>
      </c>
      <c r="L30" s="33"/>
      <c r="M30" s="126">
        <f>SUM(M17:M29)</f>
        <v>23</v>
      </c>
    </row>
    <row r="31" spans="1:13" ht="16.5" x14ac:dyDescent="0.3">
      <c r="C31" s="85"/>
      <c r="D31" s="86"/>
      <c r="E31" s="86"/>
      <c r="F31" s="87"/>
      <c r="G31" s="88"/>
      <c r="H31" s="92"/>
      <c r="I31" s="92"/>
      <c r="J31" s="39"/>
      <c r="K31" s="30" t="str">
        <f>+VLOOKUP(+J31,ACCT!$A:$B,2,FALSE)</f>
        <v xml:space="preserve"> </v>
      </c>
      <c r="L31" s="90"/>
      <c r="M31" s="91"/>
    </row>
    <row r="32" spans="1:13" ht="16.5" x14ac:dyDescent="0.3">
      <c r="G32" s="88"/>
      <c r="H32" s="94"/>
      <c r="I32" s="92"/>
      <c r="J32" s="32"/>
      <c r="K32" s="30"/>
      <c r="L32" s="92"/>
      <c r="M32" s="91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4" t="s">
        <v>911</v>
      </c>
    </row>
    <row r="35" spans="1:13" ht="4.5" customHeight="1" x14ac:dyDescent="0.2">
      <c r="A35" s="65"/>
      <c r="B35" s="65"/>
      <c r="C35" s="65"/>
      <c r="D35" s="65"/>
      <c r="E35" s="65"/>
      <c r="F35" s="66"/>
      <c r="G35" s="66"/>
      <c r="H35" s="65"/>
      <c r="I35" s="65"/>
      <c r="J35" s="65"/>
      <c r="K35" s="65"/>
      <c r="L35" s="65"/>
      <c r="M35" s="66"/>
    </row>
    <row r="36" spans="1:13" ht="20.25" customHeight="1" x14ac:dyDescent="0.25">
      <c r="A36" s="67" t="s">
        <v>912</v>
      </c>
      <c r="D36" s="1" t="s">
        <v>901</v>
      </c>
      <c r="E36" s="105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0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921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922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923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924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925</v>
      </c>
      <c r="D110" s="28"/>
    </row>
    <row r="111" spans="1:4" ht="15" x14ac:dyDescent="0.25">
      <c r="A111" s="100">
        <v>203102</v>
      </c>
      <c r="B111" s="100" t="s">
        <v>926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927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928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929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930</v>
      </c>
      <c r="D179" s="28"/>
    </row>
    <row r="180" spans="1:4" ht="15" x14ac:dyDescent="0.25">
      <c r="A180" s="100">
        <v>401013</v>
      </c>
      <c r="B180" s="100" t="s">
        <v>931</v>
      </c>
      <c r="D180" s="28"/>
    </row>
    <row r="181" spans="1:4" ht="15" x14ac:dyDescent="0.25">
      <c r="A181" s="100">
        <v>401014</v>
      </c>
      <c r="B181" s="100" t="s">
        <v>932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933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934</v>
      </c>
      <c r="D194" s="28"/>
    </row>
    <row r="195" spans="1:4" ht="15" x14ac:dyDescent="0.25">
      <c r="A195" s="100">
        <v>401076</v>
      </c>
      <c r="B195" s="100" t="s">
        <v>935</v>
      </c>
      <c r="D195" s="28"/>
    </row>
    <row r="196" spans="1:4" ht="15" x14ac:dyDescent="0.25">
      <c r="A196" s="100">
        <v>401081</v>
      </c>
      <c r="B196" s="100" t="s">
        <v>936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937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938</v>
      </c>
      <c r="D273" s="28"/>
    </row>
    <row r="274" spans="1:4" ht="15" x14ac:dyDescent="0.25">
      <c r="A274" s="100">
        <v>807065</v>
      </c>
      <c r="B274" s="100" t="s">
        <v>939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940</v>
      </c>
      <c r="D278" s="28"/>
    </row>
    <row r="279" spans="1:4" ht="15" x14ac:dyDescent="0.25">
      <c r="A279" s="100">
        <v>807070</v>
      </c>
      <c r="B279" s="100" t="s">
        <v>941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942</v>
      </c>
      <c r="D282" s="28"/>
    </row>
    <row r="283" spans="1:4" ht="15" x14ac:dyDescent="0.25">
      <c r="A283" s="100">
        <v>807074</v>
      </c>
      <c r="B283" s="100" t="s">
        <v>943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944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1" t="s">
        <v>914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Transfer budget from 711000 to 762000 for DMV Weight Fee Certificate for Toyota Tacoma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2024-03-14T00:18:49Z</cp:lastPrinted>
  <dcterms:created xsi:type="dcterms:W3CDTF">1999-03-09T18:14:26Z</dcterms:created>
  <dcterms:modified xsi:type="dcterms:W3CDTF">2024-03-15T18:49:26Z</dcterms:modified>
</cp:coreProperties>
</file>