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FY 2023-2024 Budget Transfer\"/>
    </mc:Choice>
  </mc:AlternateContent>
  <xr:revisionPtr revIDLastSave="0" documentId="13_ncr:1_{F31F4544-991D-4594-AD93-7A08A0C34966}" xr6:coauthVersionLast="47" xr6:coauthVersionMax="47" xr10:uidLastSave="{00000000-0000-0000-0000-000000000000}"/>
  <bookViews>
    <workbookView xWindow="61095" yWindow="2355" windowWidth="21600" windowHeight="11385" tabRatio="695" xr2:uid="{00000000-000D-0000-FFFF-FFFF00000000}"/>
  </bookViews>
  <sheets>
    <sheet name="TRANSFER " sheetId="13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K18" i="13"/>
  <c r="K19" i="13"/>
  <c r="K20" i="13"/>
  <c r="K21" i="13"/>
  <c r="K22" i="13"/>
  <c r="K23" i="13"/>
  <c r="K24" i="13"/>
  <c r="K25" i="13"/>
  <c r="K26" i="13"/>
  <c r="K27" i="13"/>
  <c r="K28" i="13"/>
  <c r="D21" i="13"/>
  <c r="D22" i="13"/>
  <c r="D23" i="13"/>
  <c r="D24" i="13"/>
  <c r="D25" i="13"/>
  <c r="D26" i="13"/>
  <c r="D27" i="13"/>
  <c r="D28" i="13"/>
  <c r="D29" i="13"/>
  <c r="K17" i="13"/>
  <c r="K32" i="13"/>
  <c r="K31" i="13"/>
  <c r="M30" i="13"/>
  <c r="F30" i="13"/>
  <c r="K6" i="13"/>
  <c r="D5" i="13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<sst xmlns="http://schemas.openxmlformats.org/spreadsheetml/2006/main" count="1194" uniqueCount="1136">
  <si>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</si>
  <si>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</si>
  <si>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</si>
  <si>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</si>
  <si>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</si>
  <si>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</si>
  <si>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</si>
  <si>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</si>
  <si>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</si>
  <si>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</si>
  <si>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</si>
  <si>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</si>
  <si>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</si>
  <si>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</si>
  <si>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</si>
  <si>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</si>
  <si>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</si>
  <si>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</si>
  <si>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</si>
  <si>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</si>
  <si>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</si>
  <si>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</si>
  <si>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</si>
  <si>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</si>
  <si>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</si>
  <si>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</si>
  <si>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</si>
  <si>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</si>
  <si>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</si>
  <si>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</si>
  <si>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</si>
  <si>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</si>
  <si>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</si>
  <si>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</si>
  <si>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</si>
  <si>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</si>
  <si>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</si>
  <si>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</si>
  <si>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</si>
  <si>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</si>
  <si>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</si>
  <si>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</si>
  <si>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</si>
  <si>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</si>
  <si>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</si>
  <si>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</si>
  <si>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</si>
  <si>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</si>
  <si>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</si>
  <si>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</si>
  <si>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</si>
  <si>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</si>
  <si>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</si>
  <si>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</si>
  <si>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</si>
  <si>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</si>
  <si>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</si>
  <si>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</si>
  <si>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</si>
  <si>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</si>
  <si>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</si>
  <si>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</si>
  <si>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</si>
  <si>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</si>
  <si>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</si>
  <si>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</si>
  <si>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</si>
  <si>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</si>
  <si>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</si>
  <si>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</si>
  <si>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</si>
  <si>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</si>
  <si>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</si>
  <si>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</si>
  <si>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</si>
  <si>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</si>
  <si>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</si>
  <si>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</si>
  <si>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</si>
  <si>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</si>
  <si>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</si>
  <si>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</si>
  <si>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</si>
  <si>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</si>
  <si>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</si>
  <si>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</si>
  <si>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</si>
  <si>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</si>
  <si>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</si>
  <si>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</si>
  <si>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</si>
  <si>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</si>
  <si>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</si>
  <si>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</si>
  <si>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</si>
  <si>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</si>
  <si>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</si>
  <si>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</si>
  <si>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</si>
  <si>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</si>
  <si>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</si>
  <si>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</si>
  <si>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</si>
  <si>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</si>
  <si>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</si>
  <si>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</si>
  <si>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</si>
  <si>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</si>
  <si>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</si>
  <si>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</si>
  <si>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</si>
  <si>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</si>
  <si>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</si>
  <si>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</si>
  <si>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</si>
  <si>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</si>
  <si>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</si>
  <si>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</si>
  <si>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</si>
  <si>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</si>
  <si>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</si>
  <si>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</si>
  <si>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</si>
  <si>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</si>
  <si>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</si>
  <si>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</si>
  <si>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</si>
  <si>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</si>
  <si>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</si>
  <si>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</si>
  <si>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</si>
  <si>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</si>
  <si>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</si>
  <si>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</si>
  <si>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</si>
  <si>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</si>
  <si>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</si>
  <si>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</si>
  <si>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</si>
  <si>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</si>
  <si>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</si>
  <si>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</si>
  <si>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</si>
  <si>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</si>
  <si>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</si>
  <si>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</si>
  <si>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</si>
  <si>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</si>
  <si>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</si>
  <si>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</si>
  <si>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</si>
  <si>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</si>
  <si>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</si>
  <si>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</si>
  <si>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</si>
  <si>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</si>
  <si>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</si>
  <si>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</si>
  <si>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</si>
  <si>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</si>
  <si>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</si>
  <si>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</si>
  <si>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</si>
  <si>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</si>
  <si>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</si>
  <si>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</si>
  <si>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</si>
  <si>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</si>
  <si>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</si>
  <si>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</si>
  <si>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</si>
  <si>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</si>
  <si>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</si>
  <si>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</si>
  <si>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</si>
  <si>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</si>
  <si>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</si>
  <si>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</si>
  <si>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</si>
  <si>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</si>
  <si>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</si>
  <si>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</si>
  <si>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</si>
  <si>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</si>
  <si>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</si>
  <si>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</si>
  <si>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</si>
  <si>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</si>
  <si>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</si>
  <si>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</si>
  <si>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</si>
  <si>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</si>
  <si>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</si>
  <si>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</si>
  <si>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</si>
  <si>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</si>
  <si>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</si>
  <si>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</si>
  <si>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</si>
  <si>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</si>
  <si>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</si>
  <si>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</si>
  <si>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</si>
  <si>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</si>
  <si>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</si>
  <si>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</si>
  <si>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</si>
  <si>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</si>
  <si>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</si>
  <si>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</si>
  <si>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</si>
  <si>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</si>
  <si>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</si>
  <si>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</si>
  <si>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</si>
  <si>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</si>
  <si>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</si>
  <si>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</si>
  <si>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</si>
  <si>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</si>
  <si>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</si>
  <si>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</si>
  <si>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</si>
  <si>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</si>
  <si>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</si>
  <si>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</si>
  <si>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</si>
  <si>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</si>
  <si>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</si>
  <si>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</si>
  <si>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</si>
  <si>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</si>
  <si>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</si>
  <si>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</si>
  <si>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</si>
  <si>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</si>
  <si>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</si>
  <si>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</si>
  <si>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</si>
  <si>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</si>
  <si>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</si>
  <si>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</si>
  <si>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</si>
  <si>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</si>
  <si>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</si>
  <si>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</si>
  <si>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</si>
  <si>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</si>
  <si>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</si>
  <si>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</si>
  <si>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</si>
  <si>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</si>
  <si>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</si>
  <si>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</si>
  <si>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</si>
  <si>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</si>
  <si>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</si>
  <si>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</si>
  <si>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</si>
  <si>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</si>
  <si>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</si>
  <si>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</si>
  <si>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</si>
  <si>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</si>
  <si>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</si>
  <si>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</si>
  <si>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</si>
  <si>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</si>
  <si>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</si>
  <si>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</si>
  <si>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</si>
  <si>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</si>
  <si>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</si>
  <si>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</si>
  <si>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</si>
  <si>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</si>
  <si>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</si>
  <si>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</si>
  <si>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</si>
  <si>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</si>
  <si>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</si>
  <si>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</si>
  <si>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</si>
  <si>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</si>
  <si>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</si>
  <si>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</si>
  <si>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</si>
  <si>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</si>
  <si>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</si>
  <si>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</si>
  <si>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</si>
  <si>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</si>
  <si>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</si>
  <si>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</si>
  <si>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</si>
  <si>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</si>
  <si>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</si>
  <si>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</si>
  <si>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</si>
  <si>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</si>
  <si>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</si>
  <si>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</si>
  <si>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</si>
  <si>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</si>
  <si>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</si>
  <si>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</si>
  <si>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</si>
  <si>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</si>
  <si>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</si>
  <si>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</si>
  <si>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</si>
  <si>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</si>
  <si>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</si>
  <si>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</si>
  <si>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</si>
  <si>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</si>
  <si>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</si>
  <si>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</si>
  <si>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</si>
  <si>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</si>
  <si>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</si>
  <si>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</si>
  <si>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</si>
  <si>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</si>
  <si>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</si>
  <si>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</si>
  <si>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</si>
  <si>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</si>
  <si>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</si>
  <si>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</si>
  <si>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</si>
  <si>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</si>
  <si>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</si>
  <si>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</si>
  <si>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</si>
  <si>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</si>
  <si>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</si>
  <si>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</si>
  <si>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</si>
  <si>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</si>
  <si>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</si>
  <si>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</si>
  <si>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</si>
  <si>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</si>
  <si>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</si>
  <si>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</si>
  <si>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</si>
  <si>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</si>
  <si>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</si>
  <si>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</si>
  <si>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</si>
  <si>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</si>
  <si>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</si>
  <si>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</si>
  <si>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</si>
  <si>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</si>
  <si>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</si>
  <si>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</si>
  <si>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</si>
  <si>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</si>
  <si>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</si>
  <si>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</si>
  <si>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</si>
  <si>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</si>
  <si>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</si>
  <si>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</si>
  <si>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</si>
  <si>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</si>
  <si>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</si>
  <si>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</si>
  <si>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</si>
  <si>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</si>
  <si>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</si>
  <si>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</si>
  <si>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</si>
  <si>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</si>
  <si>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</si>
  <si>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</si>
  <si>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</si>
  <si>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</si>
  <si>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</si>
  <si>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</si>
  <si>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</si>
  <si>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</si>
  <si>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</si>
  <si>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</si>
  <si>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</si>
  <si>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</si>
  <si>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</si>
  <si>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</si>
  <si>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</si>
  <si>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</si>
  <si>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</si>
  <si>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</si>
  <si>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</si>
  <si>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</si>
  <si>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</si>
  <si>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</si>
  <si>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</si>
  <si>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</si>
  <si>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</si>
  <si>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</si>
  <si>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</si>
  <si>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</si>
  <si>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</si>
  <si>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</si>
  <si>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</si>
  <si>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</si>
  <si>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</si>
  <si>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</si>
  <si>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</si>
  <si>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</si>
  <si>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</si>
  <si>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</si>
  <si>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</si>
  <si>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</si>
  <si>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</si>
  <si>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</si>
  <si>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</si>
  <si>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</si>
  <si>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</si>
  <si>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</si>
  <si>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</si>
  <si>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</si>
  <si>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</si>
  <si>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</si>
  <si>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</si>
  <si>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</si>
  <si>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</si>
  <si>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</si>
  <si>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</si>
  <si>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</si>
  <si>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</si>
  <si>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</si>
  <si>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</si>
  <si>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</si>
  <si>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</si>
  <si>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</si>
  <si>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</si>
  <si>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</si>
  <si>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</si>
  <si>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</si>
  <si>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</si>
  <si>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</si>
  <si>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</si>
  <si>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</si>
  <si>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</si>
  <si>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</si>
  <si>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</si>
  <si>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</si>
  <si>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</si>
  <si>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</si>
  <si>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</si>
  <si>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</si>
  <si>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</si>
  <si>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</si>
  <si>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</si>
  <si>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</si>
  <si>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</si>
  <si>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</si>
  <si>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</si>
  <si>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</si>
  <si>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</si>
  <si>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</si>
  <si>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</si>
  <si>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</si>
  <si>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</si>
  <si>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</si>
  <si>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</si>
  <si>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</si>
  <si>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</si>
  <si>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</si>
  <si>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</si>
  <si>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</si>
  <si>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</si>
  <si>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</si>
  <si>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</si>
  <si>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</si>
  <si>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</si>
  <si>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</si>
  <si>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</si>
  <si>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</si>
  <si>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</si>
  <si>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</si>
  <si>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</si>
  <si>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</si>
  <si>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</si>
  <si>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</si>
  <si>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</si>
  <si>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</si>
  <si>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</si>
  <si>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</si>
  <si>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</si>
  <si>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</si>
  <si>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</si>
  <si>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</si>
  <si>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</si>
  <si>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</si>
  <si>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</si>
  <si>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</si>
  <si>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</si>
  <si>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</si>
  <si>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</si>
  <si>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</si>
  <si>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</si>
  <si>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</si>
  <si>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</si>
  <si>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</si>
  <si>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</si>
  <si>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</si>
  <si>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</si>
  <si>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</si>
  <si>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</si>
  <si>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</si>
  <si>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</si>
  <si>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</si>
  <si>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</si>
  <si>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</si>
  <si>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</si>
  <si>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</si>
  <si>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</si>
  <si>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</si>
  <si>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</si>
  <si>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</si>
  <si>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</si>
  <si>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</si>
  <si>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</si>
  <si>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</si>
  <si>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</si>
  <si>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</si>
  <si>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</si>
  <si>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</si>
  <si>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</si>
  <si>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</si>
  <si>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</si>
  <si>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</si>
  <si>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</si>
  <si>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</si>
  <si>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</si>
  <si>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</si>
  <si>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</si>
  <si>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</si>
  <si>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</si>
  <si>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</si>
  <si>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</si>
  <si>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</si>
  <si>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</si>
  <si>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</si>
  <si>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</si>
  <si>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</si>
  <si>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</si>
  <si>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</si>
  <si>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</si>
  <si>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</si>
  <si>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</si>
  <si>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</si>
  <si>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</si>
  <si>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</si>
  <si>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</si>
  <si>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</si>
  <si>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</si>
  <si>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</si>
  <si>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</si>
  <si>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</si>
  <si>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</si>
  <si>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</si>
  <si>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</si>
  <si>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</si>
  <si>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</si>
  <si>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</si>
  <si>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</si>
  <si>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</si>
  <si>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</si>
  <si>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</si>
  <si>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</si>
  <si>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</si>
  <si>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</si>
  <si>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</si>
  <si>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</si>
  <si>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</si>
  <si>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</si>
  <si>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</si>
  <si>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</si>
  <si>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</si>
  <si>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</si>
  <si>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</si>
  <si>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</si>
  <si>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</si>
  <si>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</si>
  <si>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</si>
  <si>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</si>
  <si>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</si>
  <si>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</si>
  <si>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</si>
  <si>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</si>
  <si>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</si>
  <si>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</si>
  <si>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</si>
  <si>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</si>
  <si>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</si>
  <si>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</si>
  <si>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</si>
  <si>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</si>
  <si>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</si>
  <si>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</si>
  <si>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</si>
  <si>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</si>
  <si>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</si>
  <si>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</si>
  <si>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</si>
  <si>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</si>
  <si>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</si>
  <si>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</si>
  <si>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</si>
  <si>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</si>
  <si>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</si>
  <si>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</si>
  <si>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</si>
  <si>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</si>
  <si>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</si>
  <si>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</si>
  <si>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</si>
  <si>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</si>
  <si>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</si>
  <si>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</si>
  <si>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</si>
  <si>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</si>
  <si>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</si>
  <si>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</si>
  <si>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</si>
  <si>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</si>
  <si>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</si>
  <si>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</si>
  <si>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</si>
  <si>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</si>
  <si>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</si>
  <si>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</si>
  <si>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</si>
  <si>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</si>
  <si>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</si>
  <si>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</si>
  <si>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</si>
  <si>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</si>
  <si>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</si>
  <si>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</si>
  <si>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</si>
  <si>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</si>
  <si>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</si>
  <si>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</si>
  <si>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</si>
  <si>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</si>
  <si>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</si>
  <si>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</si>
  <si>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</si>
  <si>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</si>
  <si>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</si>
  <si>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</si>
  <si>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</si>
  <si>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</si>
  <si>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</si>
  <si>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</si>
  <si>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</si>
  <si>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</si>
  <si>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</si>
  <si>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</si>
  <si>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</si>
  <si>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</si>
  <si>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</si>
  <si>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</si>
  <si>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</si>
  <si>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</si>
  <si>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</si>
  <si>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</si>
  <si>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</si>
  <si>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</si>
  <si>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</si>
  <si>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</si>
  <si>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</si>
  <si>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</si>
  <si>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</si>
  <si>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</si>
  <si>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</si>
  <si>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</si>
  <si>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</si>
  <si>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</si>
  <si>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</si>
  <si>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</si>
  <si>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</si>
  <si>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</si>
  <si>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</si>
  <si>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</si>
  <si>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</si>
  <si>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</si>
  <si>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</si>
  <si>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</si>
  <si>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</si>
  <si>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</si>
  <si>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</si>
  <si>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</si>
  <si>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</si>
  <si>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</si>
  <si>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</si>
  <si>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</si>
  <si>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</si>
  <si>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</si>
  <si>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</si>
  <si>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</si>
  <si>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</si>
  <si>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</si>
  <si>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</si>
  <si>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</si>
  <si>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</si>
  <si>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</si>
  <si>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</si>
  <si>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</si>
  <si>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</si>
  <si>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</si>
  <si>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</si>
  <si>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</si>
  <si>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</si>
  <si>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</si>
  <si>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</si>
  <si>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</si>
  <si>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</si>
  <si>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</si>
  <si>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</si>
  <si>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</si>
  <si>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</si>
  <si>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</si>
  <si>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</si>
  <si>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</si>
  <si>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</si>
  <si>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</si>
  <si>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</si>
  <si>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</si>
  <si>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</si>
  <si>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</si>
  <si>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</si>
  <si>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</si>
  <si>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</si>
  <si>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</si>
  <si>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</si>
  <si>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</si>
  <si>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</si>
  <si>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</si>
  <si>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</si>
  <si>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</si>
  <si>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</si>
  <si>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</si>
  <si>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</si>
  <si>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</si>
  <si>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</si>
  <si>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</si>
  <si>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</si>
  <si>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</si>
  <si>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</si>
  <si>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</si>
  <si>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</si>
  <si>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</si>
  <si>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</si>
  <si>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</si>
  <si>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</si>
  <si>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</si>
  <si>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</si>
  <si>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</si>
  <si>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</si>
  <si>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</si>
  <si>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</si>
  <si>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</si>
  <si>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</si>
  <si>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</si>
  <si>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</si>
  <si>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</si>
  <si>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</si>
  <si>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</si>
  <si>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</si>
  <si>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</si>
  <si>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</si>
  <si>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</si>
  <si>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</si>
  <si>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</si>
  <si>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</si>
  <si>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</si>
  <si>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</si>
  <si>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</si>
  <si>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</si>
  <si>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</si>
  <si>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</si>
  <si>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</si>
  <si>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</si>
  <si>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</si>
  <si>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</si>
  <si>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</si>
  <si>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</si>
  <si>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</si>
  <si>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</si>
  <si>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</si>
  <si>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</si>
  <si>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</si>
  <si>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</si>
  <si>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</si>
  <si>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</si>
  <si>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</si>
  <si>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</si>
  <si>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</si>
  <si>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</si>
  <si>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</si>
  <si>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</si>
  <si>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</si>
  <si>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</si>
  <si>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</si>
  <si>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</si>
  <si>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</si>
  <si>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</si>
  <si>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</si>
  <si>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</si>
  <si>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</si>
  <si>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</si>
  <si>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</si>
  <si>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</si>
  <si>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</si>
  <si>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</si>
  <si>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</si>
  <si>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</si>
  <si>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</si>
  <si>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</si>
  <si>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</si>
  <si>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</si>
  <si>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</si>
  <si>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</si>
  <si>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</si>
  <si>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</si>
  <si>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</si>
  <si>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</si>
  <si>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</si>
  <si>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</si>
  <si>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</si>
  <si>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</si>
  <si>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</si>
  <si>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</si>
  <si>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</si>
  <si>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</si>
  <si>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</si>
  <si>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</si>
  <si>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</si>
  <si>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</si>
  <si>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</si>
  <si>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</si>
  <si>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</si>
  <si>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</si>
  <si>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</si>
  <si>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</si>
  <si>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</si>
  <si>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</si>
  <si>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</si>
  <si>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</si>
  <si>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</si>
  <si>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</si>
  <si>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</si>
  <si>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</si>
  <si>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</si>
  <si>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</si>
  <si>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</si>
  <si>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</si>
  <si>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</si>
  <si>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</si>
  <si>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</si>
  <si>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</si>
  <si>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</si>
  <si>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</si>
  <si>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</si>
  <si>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</si>
  <si>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</si>
  <si>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</si>
  <si>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</si>
  <si>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</si>
  <si>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</si>
  <si>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</si>
  <si>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</si>
  <si>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</si>
  <si>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</si>
  <si>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</si>
  <si>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</si>
  <si>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</si>
  <si>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</si>
  <si>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</si>
  <si>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</si>
  <si>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</si>
  <si>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</si>
  <si>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</si>
  <si>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</si>
  <si>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</si>
  <si>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</si>
  <si>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</si>
  <si>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</si>
  <si>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</si>
  <si>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</si>
  <si>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</si>
  <si>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</si>
  <si>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</si>
  <si>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</si>
  <si>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</si>
  <si>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</si>
  <si>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</si>
  <si>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</si>
  <si>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</si>
  <si>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</si>
  <si>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</si>
  <si>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</si>
  <si>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</si>
  <si>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</si>
  <si>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</si>
  <si>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</si>
  <si>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</si>
  <si>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</si>
  <si>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</si>
  <si>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</si>
  <si>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</si>
  <si>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</si>
  <si>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</si>
  <si>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</si>
  <si>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</si>
  <si>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</si>
  <si>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</si>
  <si>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</si>
  <si>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</si>
  <si>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</si>
  <si>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</si>
  <si>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</si>
  <si>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</si>
  <si>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</si>
  <si>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</si>
  <si>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</si>
  <si>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</si>
  <si>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</si>
  <si>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</si>
  <si>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</si>
  <si>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</si>
  <si>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</si>
  <si>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</si>
  <si>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</si>
  <si>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</si>
  <si>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</si>
  <si>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</si>
  <si>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</si>
  <si>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</si>
  <si>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</si>
  <si>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</si>
  <si>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</si>
  <si>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</si>
  <si>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</si>
  <si>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</si>
  <si>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</si>
  <si>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</si>
  <si>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</si>
  <si>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</si>
  <si>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</si>
  <si>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</si>
  <si>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</si>
  <si>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</si>
  <si>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</si>
  <si>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</si>
  <si>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</si>
  <si>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</si>
  <si>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</si>
  <si>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</si>
  <si>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</si>
  <si>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</si>
  <si>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</si>
  <si>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</si>
  <si>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</si>
  <si>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</si>
  <si>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</si>
  <si>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</si>
  <si>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</si>
  <si>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</si>
  <si>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</si>
  <si>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</si>
  <si>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</si>
  <si>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</si>
  <si>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</si>
  <si>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</si>
  <si>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</si>
  <si>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</si>
  <si>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</si>
  <si>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</si>
  <si>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</si>
  <si>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</si>
  <si>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</si>
  <si>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</si>
  <si>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</si>
  <si>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</si>
  <si>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</si>
  <si>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</si>
  <si>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</si>
  <si>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</si>
  <si>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</si>
  <si>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</si>
  <si>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</si>
  <si>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</si>
  <si>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</si>
  <si>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</si>
  <si>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</si>
  <si>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</si>
  <si>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</si>
  <si>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</si>
  <si>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</si>
  <si>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</si>
  <si>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</si>
  <si>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</si>
  <si>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</si>
  <si>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</si>
  <si>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</si>
  <si>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</si>
  <si>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</si>
  <si>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</si>
  <si>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</si>
  <si>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</si>
  <si>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</si>
  <si>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</si>
  <si>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</si>
  <si>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</si>
  <si>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</si>
  <si>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</si>
  <si>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</si>
  <si>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</si>
  <si>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</si>
  <si>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</si>
  <si>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</si>
  <si>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</si>
  <si>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</si>
  <si>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</si>
  <si>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</si>
  <si>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</si>
  <si>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</si>
  <si>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</si>
  <si>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</si>
  <si>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</si>
  <si>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</si>
  <si>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</si>
  <si>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</si>
  <si>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</si>
  <si>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</si>
  <si>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</si>
  <si>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</si>
  <si>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</si>
  <si>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</si>
  <si>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</si>
  <si>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</si>
  <si>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</si>
  <si>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</si>
  <si>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</si>
  <si>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</si>
  <si>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</si>
  <si>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</si>
  <si>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</si>
  <si>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</si>
  <si>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</si>
  <si>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</si>
  <si>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</si>
  <si>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</si>
  <si>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</si>
  <si>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</si>
  <si>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</si>
  <si>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</si>
  <si>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</si>
  <si>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</si>
  <si>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</si>
  <si>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</si>
  <si>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</si>
  <si>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</si>
  <si>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</si>
  <si>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</si>
  <si>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</si>
  <si>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</si>
  <si>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</si>
  <si>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</si>
  <si>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</si>
  <si>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</si>
  <si>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</si>
  <si>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</si>
  <si>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</si>
  <si>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</si>
  <si>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</si>
  <si>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</si>
  <si>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</si>
  <si>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</si>
  <si>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</si>
  <si>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</si>
  <si>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</si>
  <si>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</si>
  <si>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</si>
  <si>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</si>
  <si>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</si>
  <si>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</si>
  <si>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</si>
  <si>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</si>
  <si>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</si>
  <si>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</si>
  <si>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</si>
  <si>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</si>
  <si>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</si>
  <si>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</si>
  <si>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</si>
  <si>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</si>
  <si>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</si>
  <si>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</si>
  <si>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</si>
  <si>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</si>
  <si>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</si>
  <si>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</si>
  <si>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</si>
  <si>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</si>
  <si>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</si>
  <si>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</si>
  <si>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</si>
  <si>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</si>
  <si>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</si>
  <si>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</si>
  <si>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</si>
  <si>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</si>
  <si>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</si>
  <si>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</si>
  <si>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</si>
  <si>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</si>
  <si>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</si>
  <si>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</si>
  <si>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</si>
  <si>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</si>
  <si>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</si>
  <si>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</si>
  <si>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</si>
  <si>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</si>
  <si>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</si>
  <si>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</si>
  <si>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 xml:space="preserve">Increasing revenue to reflect available balance in Pretrial grant; $17,575, and reducing line item to cover increase in vehicle cost.  This allocation of one-time funding expires in June 2024.  Original allocation totaled $140,000. Balance remaining is approximately $131,575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</si>
</sst>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21" fillId="0" borderId="0"/>
    <xf numFmtId="44" fontId="2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4" applyNumberFormat="1"/>
    <xf numFmtId="49" fontId="27" fillId="0" borderId="0" xfId="4" applyNumberFormat="1" applyFont="1"/>
    <xf numFmtId="0" fontId="27" fillId="0" borderId="0" xfId="4" applyFont="1"/>
    <xf numFmtId="1" fontId="10" fillId="0" borderId="0" xfId="0" applyNumberFormat="1" applyFont="1"/>
    <xf numFmtId="0" fontId="28" fillId="5" borderId="24" xfId="0" applyFont="1" applyFill="1" applyBorder="1" applyAlignment="1" applyProtection="1">
      <alignment horizontal="left" vertical="center" wrapText="1"/>
      <protection locked="0"/>
    </xf>
    <xf numFmtId="0" fontId="28" fillId="5" borderId="0" xfId="0" applyFont="1" applyFill="1" applyAlignment="1" applyProtection="1">
      <alignment horizontal="left" vertical="center" wrapText="1"/>
      <protection locked="0"/>
    </xf>
    <xf numFmtId="0" fontId="28" fillId="5" borderId="25" xfId="0" applyFont="1" applyFill="1" applyBorder="1" applyAlignment="1" applyProtection="1">
      <alignment horizontal="left" vertical="center" wrapText="1"/>
      <protection locked="0"/>
    </xf>
    <xf numFmtId="0" fontId="28" fillId="5" borderId="22" xfId="0" applyFont="1" applyFill="1" applyBorder="1" applyAlignment="1" applyProtection="1">
      <alignment horizontal="left" vertical="center" wrapText="1"/>
      <protection locked="0"/>
    </xf>
    <xf numFmtId="0" fontId="28" fillId="5" borderId="6" xfId="0" applyFont="1" applyFill="1" applyBorder="1" applyAlignment="1" applyProtection="1">
      <alignment horizontal="left" vertical="center" wrapText="1"/>
      <protection locked="0"/>
    </xf>
    <xf numFmtId="0" fontId="28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5" borderId="1" xfId="0" applyNumberFormat="1" applyFont="1" applyFill="1" applyBorder="1" applyProtection="1">
      <protection locked="0"/>
    </xf>
  </cellXfs>
  <cellStyles count="6">
    <cellStyle name="Currency" xfId="1" builtinId="4"/>
    <cellStyle name="Currency 2" xfId="2" xr:uid="{00000000-0005-0000-0000-000001000000}"/>
    <cellStyle name="Currency 3" xfId="5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8" workbookViewId="0">
      <selection activeCell="F17" sqref="F17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915</v>
      </c>
      <c r="G1" s="111"/>
      <c r="H1" s="111"/>
      <c r="I1" s="111"/>
      <c r="J1" s="111"/>
      <c r="L1" s="82" t="s">
        <v>917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tr">
        <f>+VLOOKUP(I17,ORG!A3:B291,2,FALSE)</f>
        <v>PROBATION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45316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94"/>
      <c r="B17" s="94"/>
      <c r="C17" s="123" t="s">
        <v>10</v>
      </c>
      <c r="D17" s="30"/>
      <c r="E17" s="44"/>
      <c r="F17" s="60"/>
      <c r="G17" s="7"/>
      <c r="H17" s="94">
        <v>1031</v>
      </c>
      <c r="I17" s="94">
        <v>203050</v>
      </c>
      <c r="J17" s="96">
        <v>540800</v>
      </c>
      <c r="K17" s="97" t="str">
        <f>+VLOOKUP(+J17,ACCT!$A:$B,2,FALSE)</f>
        <v>STATE OTHER</v>
      </c>
      <c r="L17" s="44">
        <v>2216</v>
      </c>
      <c r="M17" s="60">
        <v>-17575</v>
      </c>
    </row>
    <row r="18" spans="1:13" ht="16.5" x14ac:dyDescent="0.3">
      <c r="A18" s="94"/>
      <c r="B18" s="94"/>
      <c r="C18" s="96"/>
      <c r="D18" s="30"/>
      <c r="E18" s="45"/>
      <c r="F18" s="60"/>
      <c r="G18" s="34"/>
      <c r="H18" s="94">
        <v>1031</v>
      </c>
      <c r="I18" s="94">
        <v>203050</v>
      </c>
      <c r="J18" s="96">
        <v>740000</v>
      </c>
      <c r="K18" s="97" t="str">
        <f>+VLOOKUP(+J18,ACCT!$A:$B,2,FALSE)</f>
        <v>SUPPORT AND CARE</v>
      </c>
      <c r="L18" s="45">
        <v>2216</v>
      </c>
      <c r="M18" s="60">
        <v>-1100</v>
      </c>
    </row>
    <row r="19" spans="1:13" ht="16.5" x14ac:dyDescent="0.3">
      <c r="A19" s="94"/>
      <c r="B19" s="94"/>
      <c r="C19" s="96"/>
      <c r="D19" s="30"/>
      <c r="E19" s="45"/>
      <c r="F19" s="61"/>
      <c r="G19" s="40"/>
      <c r="H19" s="94">
        <v>1031</v>
      </c>
      <c r="I19" s="94">
        <v>203050</v>
      </c>
      <c r="J19" s="96">
        <v>762000</v>
      </c>
      <c r="K19" s="97" t="str">
        <f>+VLOOKUP(+J19,ACCT!$A:$B,2,FALSE)</f>
        <v>EQUIPMENT</v>
      </c>
      <c r="L19" s="45">
        <v>2216</v>
      </c>
      <c r="M19" s="61">
        <v>17575</v>
      </c>
    </row>
    <row r="20" spans="1:13" ht="16.5" x14ac:dyDescent="0.3">
      <c r="A20" s="94"/>
      <c r="B20" s="94"/>
      <c r="C20" s="96"/>
      <c r="D20" s="30"/>
      <c r="E20" s="45"/>
      <c r="F20" s="61"/>
      <c r="G20" s="40"/>
      <c r="H20" s="94">
        <v>1031</v>
      </c>
      <c r="I20" s="94">
        <v>203050</v>
      </c>
      <c r="J20" s="96">
        <v>762000</v>
      </c>
      <c r="K20" s="97" t="str">
        <f>+VLOOKUP(+J20,ACCT!$A:$B,2,FALSE)</f>
        <v>EQUIPMENT</v>
      </c>
      <c r="L20" s="45">
        <v>2216</v>
      </c>
      <c r="M20" s="61">
        <v>1100</v>
      </c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5" stopIfTrue="1" operator="equal">
      <formula>"""#N/A"""</formula>
    </cfRule>
  </conditionalFormatting>
  <conditionalFormatting sqref="K17:K29">
    <cfRule type="cellIs" dxfId="2" priority="3" stopIfTrue="1" operator="equal">
      <formula>"""#N/A"""</formula>
    </cfRule>
  </conditionalFormatting>
  <conditionalFormatting sqref="K31:K32">
    <cfRule type="cellIs" dxfId="1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opLeftCell="A49"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e">
        <f>+#REF!</f>
        <v>#REF!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 </vt:lpstr>
      <vt:lpstr>ACCT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2024-01-25T17:42:27Z</cp:lastPrinted>
  <dcterms:created xsi:type="dcterms:W3CDTF">1999-03-09T18:14:26Z</dcterms:created>
  <dcterms:modified xsi:type="dcterms:W3CDTF">2024-01-25T17:55:07Z</dcterms:modified>
</cp:coreProperties>
</file>