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HomeLand Security\HSG 2022 1066\Budget Transfer\"/>
    </mc:Choice>
  </mc:AlternateContent>
  <xr:revisionPtr revIDLastSave="0" documentId="8_{91C72A58-9956-48FE-B93F-A50B4DBFB0EA}" xr6:coauthVersionLast="47" xr6:coauthVersionMax="47" xr10:uidLastSave="{00000000-0000-0000-0000-000000000000}"/>
  <bookViews>
    <workbookView xWindow="44370" yWindow="2490" windowWidth="28800" windowHeight="1497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19" i="1"/>
  <c r="K29" i="1"/>
  <c r="K20" i="1"/>
  <c r="K21" i="1"/>
  <c r="K18" i="1" l="1"/>
  <c r="K17" i="1" l="1"/>
  <c r="A3" i="4" l="1"/>
  <c r="K32" i="1"/>
  <c r="K31" i="1"/>
  <c r="M30" i="1"/>
  <c r="F30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D22" i="1"/>
  <c r="D21" i="1"/>
  <c r="D20" i="1"/>
  <c r="D19" i="1"/>
  <c r="D18" i="1"/>
  <c r="D17" i="1"/>
  <c r="K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<sst xmlns="http://schemas.openxmlformats.org/spreadsheetml/2006/main" count="1193" uniqueCount="1136">
  <si>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</si>
  <si>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</si>
  <si>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</si>
  <si>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</si>
  <si>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</si>
  <si>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</si>
  <si>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</si>
  <si>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</si>
  <si>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</si>
  <si>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</si>
  <si>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</si>
  <si>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</si>
  <si>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</si>
  <si>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</si>
  <si>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</si>
  <si>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</si>
  <si>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</si>
  <si>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</si>
  <si>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</si>
  <si>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</si>
  <si>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</si>
  <si>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</si>
  <si>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</si>
  <si>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</si>
  <si>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</si>
  <si>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</si>
  <si>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</si>
  <si>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</si>
  <si>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</si>
  <si>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</si>
  <si>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</si>
  <si>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</si>
  <si>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</si>
  <si>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</si>
  <si>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</si>
  <si>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</si>
  <si>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</si>
  <si>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</si>
  <si>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</si>
  <si>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</si>
  <si>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</si>
  <si>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</si>
  <si>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</si>
  <si>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</si>
  <si>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</si>
  <si>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</si>
  <si>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</si>
  <si>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</si>
  <si>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</si>
  <si>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</si>
  <si>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</si>
  <si>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</si>
  <si>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</si>
  <si>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</si>
  <si>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</si>
  <si>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</si>
  <si>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</si>
  <si>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</si>
  <si>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</si>
  <si>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</si>
  <si>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</si>
  <si>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</si>
  <si>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</si>
  <si>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</si>
  <si>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</si>
  <si>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</si>
  <si>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</si>
  <si>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</si>
  <si>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</si>
  <si>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</si>
  <si>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</si>
  <si>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</si>
  <si>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</si>
  <si>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</si>
  <si>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</si>
  <si>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</si>
  <si>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</si>
  <si>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</si>
  <si>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</si>
  <si>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</si>
  <si>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</si>
  <si>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</si>
  <si>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</si>
  <si>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</si>
  <si>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</si>
  <si>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</si>
  <si>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</si>
  <si>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</si>
  <si>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</si>
  <si>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</si>
  <si>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</si>
  <si>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</si>
  <si>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</si>
  <si>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</si>
  <si>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</si>
  <si>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</si>
  <si>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</si>
  <si>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</si>
  <si>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</si>
  <si>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</si>
  <si>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</si>
  <si>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</si>
  <si>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</si>
  <si>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</si>
  <si>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</si>
  <si>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</si>
  <si>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</si>
  <si>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</si>
  <si>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</si>
  <si>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</si>
  <si>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</si>
  <si>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</si>
  <si>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</si>
  <si>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</si>
  <si>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</si>
  <si>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</si>
  <si>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</si>
  <si>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</si>
  <si>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</si>
  <si>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</si>
  <si>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</si>
  <si>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</si>
  <si>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</si>
  <si>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</si>
  <si>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</si>
  <si>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</si>
  <si>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</si>
  <si>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</si>
  <si>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</si>
  <si>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</si>
  <si>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</si>
  <si>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</si>
  <si>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</si>
  <si>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</si>
  <si>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</si>
  <si>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</si>
  <si>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</si>
  <si>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</si>
  <si>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</si>
  <si>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</si>
  <si>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</si>
  <si>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</si>
  <si>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</si>
  <si>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</si>
  <si>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</si>
  <si>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</si>
  <si>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</si>
  <si>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</si>
  <si>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</si>
  <si>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</si>
  <si>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</si>
  <si>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</si>
  <si>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</si>
  <si>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</si>
  <si>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</si>
  <si>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</si>
  <si>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</si>
  <si>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</si>
  <si>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</si>
  <si>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</si>
  <si>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</si>
  <si>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</si>
  <si>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</si>
  <si>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</si>
  <si>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</si>
  <si>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</si>
  <si>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</si>
  <si>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</si>
  <si>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</si>
  <si>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</si>
  <si>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</si>
  <si>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</si>
  <si>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</si>
  <si>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</si>
  <si>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</si>
  <si>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</si>
  <si>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</si>
  <si>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</si>
  <si>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</si>
  <si>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</si>
  <si>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</si>
  <si>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</si>
  <si>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</si>
  <si>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</si>
  <si>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</si>
  <si>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</si>
  <si>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</si>
  <si>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</si>
  <si>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</si>
  <si>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</si>
  <si>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</si>
  <si>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</si>
  <si>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</si>
  <si>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</si>
  <si>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</si>
  <si>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</si>
  <si>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</si>
  <si>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</si>
  <si>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</si>
  <si>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</si>
  <si>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</si>
  <si>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</si>
  <si>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</si>
  <si>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</si>
  <si>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</si>
  <si>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</si>
  <si>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</si>
  <si>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</si>
  <si>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</si>
  <si>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</si>
  <si>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</si>
  <si>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</si>
  <si>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</si>
  <si>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</si>
  <si>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</si>
  <si>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</si>
  <si>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</si>
  <si>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</si>
  <si>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</si>
  <si>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</si>
  <si>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</si>
  <si>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</si>
  <si>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</si>
  <si>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</si>
  <si>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</si>
  <si>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</si>
  <si>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</si>
  <si>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</si>
  <si>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</si>
  <si>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</si>
  <si>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</si>
  <si>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</si>
  <si>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</si>
  <si>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</si>
  <si>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</si>
  <si>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</si>
  <si>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</si>
  <si>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</si>
  <si>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</si>
  <si>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</si>
  <si>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</si>
  <si>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</si>
  <si>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</si>
  <si>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</si>
  <si>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</si>
  <si>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</si>
  <si>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</si>
  <si>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</si>
  <si>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</si>
  <si>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</si>
  <si>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</si>
  <si>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</si>
  <si>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</si>
  <si>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</si>
  <si>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</si>
  <si>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</si>
  <si>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</si>
  <si>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</si>
  <si>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</si>
  <si>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</si>
  <si>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</si>
  <si>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</si>
  <si>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</si>
  <si>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</si>
  <si>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</si>
  <si>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</si>
  <si>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</si>
  <si>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</si>
  <si>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</si>
  <si>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</si>
  <si>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</si>
  <si>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</si>
  <si>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</si>
  <si>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</si>
  <si>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</si>
  <si>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</si>
  <si>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</si>
  <si>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</si>
  <si>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</si>
  <si>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</si>
  <si>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</si>
  <si>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</si>
  <si>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</si>
  <si>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</si>
  <si>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</si>
  <si>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</si>
  <si>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</si>
  <si>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</si>
  <si>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</si>
  <si>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</si>
  <si>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</si>
  <si>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</si>
  <si>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</si>
  <si>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</si>
  <si>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</si>
  <si>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</si>
  <si>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</si>
  <si>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</si>
  <si>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</si>
  <si>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</si>
  <si>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</si>
  <si>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</si>
  <si>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</si>
  <si>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</si>
  <si>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</si>
  <si>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</si>
  <si>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</si>
  <si>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</si>
  <si>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</si>
  <si>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</si>
  <si>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</si>
  <si>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</si>
  <si>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</si>
  <si>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</si>
  <si>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</si>
  <si>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</si>
  <si>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</si>
  <si>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</si>
  <si>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</si>
  <si>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</si>
  <si>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</si>
  <si>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</si>
  <si>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</si>
  <si>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</si>
  <si>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</si>
  <si>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</si>
  <si>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</si>
  <si>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</si>
  <si>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</si>
  <si>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</si>
  <si>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</si>
  <si>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</si>
  <si>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</si>
  <si>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</si>
  <si>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</si>
  <si>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</si>
  <si>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</si>
  <si>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</si>
  <si>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</si>
  <si>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</si>
  <si>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</si>
  <si>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</si>
  <si>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</si>
  <si>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</si>
  <si>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</si>
  <si>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</si>
  <si>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</si>
  <si>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</si>
  <si>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</si>
  <si>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</si>
  <si>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</si>
  <si>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</si>
  <si>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</si>
  <si>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</si>
  <si>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</si>
  <si>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</si>
  <si>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</si>
  <si>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</si>
  <si>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</si>
  <si>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</si>
  <si>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</si>
  <si>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</si>
  <si>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</si>
  <si>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</si>
  <si>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</si>
  <si>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</si>
  <si>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</si>
  <si>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</si>
  <si>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</si>
  <si>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</si>
  <si>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</si>
  <si>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</si>
  <si>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</si>
  <si>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</si>
  <si>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</si>
  <si>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</si>
  <si>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</si>
  <si>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</si>
  <si>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</si>
  <si>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</si>
  <si>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</si>
  <si>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</si>
  <si>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</si>
  <si>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</si>
  <si>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</si>
  <si>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</si>
  <si>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</si>
  <si>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</si>
  <si>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</si>
  <si>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</si>
  <si>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</si>
  <si>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</si>
  <si>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</si>
  <si>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</si>
  <si>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</si>
  <si>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</si>
  <si>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</si>
  <si>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</si>
  <si>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</si>
  <si>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</si>
  <si>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</si>
  <si>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</si>
  <si>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</si>
  <si>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</si>
  <si>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</si>
  <si>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</si>
  <si>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</si>
  <si>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</si>
  <si>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</si>
  <si>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</si>
  <si>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</si>
  <si>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</si>
  <si>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</si>
  <si>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</si>
  <si>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</si>
  <si>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</si>
  <si>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</si>
  <si>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</si>
  <si>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</si>
  <si>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</si>
  <si>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</si>
  <si>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</si>
  <si>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</si>
  <si>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</si>
  <si>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</si>
  <si>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</si>
  <si>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</si>
  <si>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</si>
  <si>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</si>
  <si>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</si>
  <si>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</si>
  <si>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</si>
  <si>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</si>
  <si>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</si>
  <si>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</si>
  <si>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</si>
  <si>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</si>
  <si>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</si>
  <si>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</si>
  <si>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</si>
  <si>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</si>
  <si>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</si>
  <si>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</si>
  <si>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</si>
  <si>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</si>
  <si>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</si>
  <si>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</si>
  <si>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</si>
  <si>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</si>
  <si>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</si>
  <si>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</si>
  <si>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</si>
  <si>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</si>
  <si>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</si>
  <si>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</si>
  <si>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</si>
  <si>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</si>
  <si>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</si>
  <si>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</si>
  <si>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</si>
  <si>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</si>
  <si>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</si>
  <si>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</si>
  <si>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</si>
  <si>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</si>
  <si>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</si>
  <si>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</si>
  <si>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</si>
  <si>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</si>
  <si>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</si>
  <si>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</si>
  <si>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</si>
  <si>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</si>
  <si>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</si>
  <si>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</si>
  <si>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</si>
  <si>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</si>
  <si>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</si>
  <si>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</si>
  <si>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</si>
  <si>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</si>
  <si>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</si>
  <si>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</si>
  <si>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</si>
  <si>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</si>
  <si>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</si>
  <si>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</si>
  <si>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</si>
  <si>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</si>
  <si>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</si>
  <si>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</si>
  <si>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</si>
  <si>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</si>
  <si>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</si>
  <si>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</si>
  <si>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</si>
  <si>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</si>
  <si>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</si>
  <si>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</si>
  <si>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</si>
  <si>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</si>
  <si>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</si>
  <si>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</si>
  <si>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</si>
  <si>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</si>
  <si>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</si>
  <si>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</si>
  <si>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</si>
  <si>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</si>
  <si>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</si>
  <si>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</si>
  <si>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</si>
  <si>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</si>
  <si>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</si>
  <si>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</si>
  <si>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</si>
  <si>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</si>
  <si>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</si>
  <si>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</si>
  <si>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</si>
  <si>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</si>
  <si>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</si>
  <si>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</si>
  <si>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</si>
  <si>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</si>
  <si>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</si>
  <si>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</si>
  <si>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</si>
  <si>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</si>
  <si>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</si>
  <si>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</si>
  <si>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</si>
  <si>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</si>
  <si>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</si>
  <si>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</si>
  <si>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</si>
  <si>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</si>
  <si>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</si>
  <si>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</si>
  <si>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</si>
  <si>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</si>
  <si>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</si>
  <si>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</si>
  <si>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</si>
  <si>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</si>
  <si>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</si>
  <si>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</si>
  <si>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</si>
  <si>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</si>
  <si>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</si>
  <si>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</si>
  <si>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</si>
  <si>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</si>
  <si>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</si>
  <si>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</si>
  <si>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</si>
  <si>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</si>
  <si>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</si>
  <si>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</si>
  <si>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</si>
  <si>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</si>
  <si>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</si>
  <si>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</si>
  <si>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</si>
  <si>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</si>
  <si>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</si>
  <si>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</si>
  <si>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</si>
  <si>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</si>
  <si>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</si>
  <si>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</si>
  <si>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</si>
  <si>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</si>
  <si>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</si>
  <si>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</si>
  <si>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</si>
  <si>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</si>
  <si>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</si>
  <si>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</si>
  <si>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</si>
  <si>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</si>
  <si>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</si>
  <si>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</si>
  <si>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</si>
  <si>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</si>
  <si>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</si>
  <si>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</si>
  <si>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</si>
  <si>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</si>
  <si>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</si>
  <si>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</si>
  <si>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</si>
  <si>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</si>
  <si>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</si>
  <si>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</si>
  <si>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</si>
  <si>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</si>
  <si>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</si>
  <si>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</si>
  <si>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</si>
  <si>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</si>
  <si>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</si>
  <si>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</si>
  <si>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</si>
  <si>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</si>
  <si>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</si>
  <si>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</si>
  <si>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</si>
  <si>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</si>
  <si>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</si>
  <si>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</si>
  <si>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</si>
  <si>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</si>
  <si>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</si>
  <si>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</si>
  <si>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</si>
  <si>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</si>
  <si>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</si>
  <si>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</si>
  <si>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</si>
  <si>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</si>
  <si>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</si>
  <si>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</si>
  <si>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</si>
  <si>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</si>
  <si>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</si>
  <si>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</si>
  <si>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</si>
  <si>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</si>
  <si>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</si>
  <si>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</si>
  <si>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</si>
  <si>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</si>
  <si>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</si>
  <si>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</si>
  <si>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</si>
  <si>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</si>
  <si>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</si>
  <si>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</si>
  <si>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</si>
  <si>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</si>
  <si>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</si>
  <si>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</si>
  <si>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</si>
  <si>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</si>
  <si>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</si>
  <si>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</si>
  <si>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</si>
  <si>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</si>
  <si>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</si>
  <si>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</si>
  <si>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</si>
  <si>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</si>
  <si>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</si>
  <si>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</si>
  <si>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</si>
  <si>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</si>
  <si>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</si>
  <si>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</si>
  <si>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</si>
  <si>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</si>
  <si>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</si>
  <si>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</si>
  <si>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</si>
  <si>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</si>
  <si>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</si>
  <si>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</si>
  <si>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</si>
  <si>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</si>
  <si>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</si>
  <si>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</si>
  <si>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</si>
  <si>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</si>
  <si>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</si>
  <si>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</si>
  <si>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</si>
  <si>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</si>
  <si>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</si>
  <si>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</si>
  <si>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</si>
  <si>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</si>
  <si>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</si>
  <si>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</si>
  <si>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</si>
  <si>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</si>
  <si>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</si>
  <si>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</si>
  <si>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</si>
  <si>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</si>
  <si>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</si>
  <si>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</si>
  <si>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</si>
  <si>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</si>
  <si>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</si>
  <si>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</si>
  <si>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</si>
  <si>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</si>
  <si>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</si>
  <si>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</si>
  <si>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</si>
  <si>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</si>
  <si>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</si>
  <si>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</si>
  <si>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</si>
  <si>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</si>
  <si>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</si>
  <si>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</si>
  <si>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</si>
  <si>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</si>
  <si>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</si>
  <si>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</si>
  <si>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</si>
  <si>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</si>
  <si>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</si>
  <si>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</si>
  <si>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</si>
  <si>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</si>
  <si>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</si>
  <si>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</si>
  <si>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</si>
  <si>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</si>
  <si>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</si>
  <si>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</si>
  <si>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</si>
  <si>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</si>
  <si>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</si>
  <si>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</si>
  <si>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</si>
  <si>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</si>
  <si>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</si>
  <si>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</si>
  <si>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</si>
  <si>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</si>
  <si>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</si>
  <si>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</si>
  <si>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</si>
  <si>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</si>
  <si>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</si>
  <si>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</si>
  <si>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</si>
  <si>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</si>
  <si>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</si>
  <si>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</si>
  <si>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</si>
  <si>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</si>
  <si>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</si>
  <si>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</si>
  <si>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</si>
  <si>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</si>
  <si>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</si>
  <si>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</si>
  <si>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</si>
  <si>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</si>
  <si>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</si>
  <si>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</si>
  <si>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</si>
  <si>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</si>
  <si>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</si>
  <si>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</si>
  <si>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</si>
  <si>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</si>
  <si>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</si>
  <si>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</si>
  <si>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</si>
  <si>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</si>
  <si>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</si>
  <si>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</si>
  <si>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</si>
  <si>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</si>
  <si>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</si>
  <si>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</si>
  <si>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</si>
  <si>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</si>
  <si>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</si>
  <si>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</si>
  <si>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</si>
  <si>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</si>
  <si>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</si>
  <si>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</si>
  <si>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</si>
  <si>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</si>
  <si>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</si>
  <si>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</si>
  <si>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</si>
  <si>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</si>
  <si>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</si>
  <si>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</si>
  <si>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</si>
  <si>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</si>
  <si>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</si>
  <si>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</si>
  <si>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</si>
  <si>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</si>
  <si>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</si>
  <si>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</si>
  <si>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</si>
  <si>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</si>
  <si>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</si>
  <si>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</si>
  <si>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</si>
  <si>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</si>
  <si>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</si>
  <si>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</si>
  <si>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</si>
  <si>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</si>
  <si>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</si>
  <si>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</si>
  <si>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</si>
  <si>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</si>
  <si>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</si>
  <si>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</si>
  <si>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</si>
  <si>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</si>
  <si>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</si>
  <si>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</si>
  <si>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</si>
  <si>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</si>
  <si>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</si>
  <si>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</si>
  <si>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</si>
  <si>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</si>
  <si>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</si>
  <si>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</si>
  <si>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</si>
  <si>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</si>
  <si>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</si>
  <si>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</si>
  <si>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</si>
  <si>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</si>
  <si>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</si>
  <si>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</si>
  <si>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</si>
  <si>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</si>
  <si>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</si>
  <si>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</si>
  <si>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</si>
  <si>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</si>
  <si>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</si>
  <si>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</si>
  <si>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</si>
  <si>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</si>
  <si>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</si>
  <si>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</si>
  <si>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</si>
  <si>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</si>
  <si>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</si>
  <si>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</si>
  <si>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</si>
  <si>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</si>
  <si>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</si>
  <si>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</si>
  <si>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</si>
  <si>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</si>
  <si>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</si>
  <si>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</si>
  <si>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</si>
  <si>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</si>
  <si>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</si>
  <si>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</si>
  <si>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</si>
  <si>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</si>
  <si>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</si>
  <si>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</si>
  <si>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</si>
  <si>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</si>
  <si>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</si>
  <si>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</si>
  <si>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</si>
  <si>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</si>
  <si>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</si>
  <si>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</si>
  <si>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</si>
  <si>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</si>
  <si>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</si>
  <si>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</si>
  <si>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</si>
  <si>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</si>
  <si>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</si>
  <si>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</si>
  <si>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</si>
  <si>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</si>
  <si>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</si>
  <si>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</si>
  <si>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</si>
  <si>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</si>
  <si>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</si>
  <si>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</si>
  <si>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</si>
  <si>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</si>
  <si>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</si>
  <si>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</si>
  <si>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</si>
  <si>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</si>
  <si>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</si>
  <si>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</si>
  <si>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</si>
  <si>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</si>
  <si>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</si>
  <si>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</si>
  <si>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</si>
  <si>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</si>
  <si>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</si>
  <si>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</si>
  <si>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</si>
  <si>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</si>
  <si>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</si>
  <si>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</si>
  <si>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</si>
  <si>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</si>
  <si>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</si>
  <si>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</si>
  <si>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</si>
  <si>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</si>
  <si>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</si>
  <si>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</si>
  <si>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</si>
  <si>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</si>
  <si>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</si>
  <si>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</si>
  <si>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</si>
  <si>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</si>
  <si>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</si>
  <si>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</si>
  <si>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</si>
  <si>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</si>
  <si>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</si>
  <si>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</si>
  <si>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</si>
  <si>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</si>
  <si>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</si>
  <si>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</si>
  <si>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</si>
  <si>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</si>
  <si>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</si>
  <si>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</si>
  <si>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</si>
  <si>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</si>
  <si>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</si>
  <si>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</si>
  <si>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</si>
  <si>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</si>
  <si>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</si>
  <si>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</si>
  <si>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</si>
  <si>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</si>
  <si>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</si>
  <si>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</si>
  <si>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</si>
  <si>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</si>
  <si>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</si>
  <si>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</si>
  <si>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</si>
  <si>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</si>
  <si>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</si>
  <si>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</si>
  <si>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</si>
  <si>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</si>
  <si>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</si>
  <si>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</si>
  <si>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</si>
  <si>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</si>
  <si>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</si>
  <si>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</si>
  <si>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</si>
  <si>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</si>
  <si>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</si>
  <si>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</si>
  <si>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</si>
  <si>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</si>
  <si>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</si>
  <si>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</si>
  <si>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</si>
  <si>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</si>
  <si>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</si>
  <si>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</si>
  <si>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</si>
  <si>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</si>
  <si>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</si>
  <si>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</si>
  <si>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</si>
  <si>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</si>
  <si>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</si>
  <si>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</si>
  <si>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</si>
  <si>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</si>
  <si>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</si>
  <si>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</si>
  <si>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</si>
  <si>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</si>
  <si>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</si>
  <si>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</si>
  <si>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</si>
  <si>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</si>
  <si>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</si>
  <si>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</si>
  <si>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</si>
  <si>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</si>
  <si>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</si>
  <si>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</si>
  <si>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</si>
  <si>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</si>
  <si>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</si>
  <si>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</si>
  <si>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</si>
  <si>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</si>
  <si>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</si>
  <si>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</si>
  <si>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</si>
  <si>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</si>
  <si>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</si>
  <si>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</si>
  <si>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</si>
  <si>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</si>
  <si>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</si>
  <si>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</si>
  <si>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</si>
  <si>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</si>
  <si>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</si>
  <si>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</si>
  <si>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</si>
  <si>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</si>
  <si>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</si>
  <si>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</si>
  <si>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</si>
  <si>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</si>
  <si>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</si>
  <si>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</si>
  <si>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</si>
  <si>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</si>
  <si>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</si>
  <si>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</si>
  <si>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</si>
  <si>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</si>
  <si>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</si>
  <si>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</si>
  <si>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</si>
  <si>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</si>
  <si>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</si>
  <si>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</si>
  <si>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</si>
  <si>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</si>
  <si>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</si>
  <si>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</si>
  <si>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</si>
  <si>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</si>
  <si>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</si>
  <si>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</si>
  <si>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</si>
  <si>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</si>
  <si>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</si>
  <si>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</si>
  <si>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</si>
  <si>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</si>
  <si>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</si>
  <si>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</si>
  <si>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</si>
  <si>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</si>
  <si>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</si>
  <si>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</si>
  <si>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</si>
  <si>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</si>
  <si>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</si>
  <si>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</si>
  <si>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</si>
  <si>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</si>
  <si>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</si>
  <si>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</si>
  <si>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</si>
  <si>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</si>
  <si>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</si>
  <si>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</si>
  <si>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</si>
  <si>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</si>
  <si>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</si>
  <si>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</si>
  <si>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</si>
  <si>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</si>
  <si>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</si>
  <si>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</si>
  <si>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</si>
  <si>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</si>
  <si>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</si>
  <si>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</si>
  <si>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</si>
  <si>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</si>
  <si>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</si>
  <si>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</si>
  <si>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</si>
  <si>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</si>
  <si>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</si>
  <si>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</si>
  <si>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</si>
  <si>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</si>
  <si>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</si>
  <si>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</si>
  <si>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</si>
  <si>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</si>
  <si>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</si>
  <si>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</si>
  <si>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</si>
  <si>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</si>
  <si>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</si>
  <si>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</si>
  <si>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</si>
  <si>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</si>
  <si>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</si>
  <si>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</si>
  <si>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</si>
  <si>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</si>
  <si>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</si>
  <si>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</si>
  <si>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</si>
  <si>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</si>
  <si>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</si>
  <si>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</si>
  <si>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</si>
  <si>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</si>
  <si>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</si>
  <si>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</si>
  <si>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</si>
  <si>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</si>
  <si>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</si>
  <si>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</si>
  <si>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</si>
  <si>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</si>
  <si>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</si>
  <si>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</si>
  <si>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</si>
  <si>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</si>
  <si>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</si>
  <si>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</si>
  <si>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</si>
  <si>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</si>
  <si>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</si>
  <si>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 xml:space="preserve">Establish budget for FY2022 HSGP. Budget was not included in 23/24 proposed budget as initial establishment for budget for the grant occurred after proposed budgets were submitted.
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</si>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</sst>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12" workbookViewId="0">
      <selection activeCell="N31" sqref="N31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2" t="s">
        <v>915</v>
      </c>
      <c r="G1" s="112"/>
      <c r="H1" s="112"/>
      <c r="I1" s="112"/>
      <c r="J1" s="112"/>
      <c r="L1" s="80" t="s">
        <v>917</v>
      </c>
      <c r="M1" s="81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tr">
        <f>+VLOOKUP(I17,ORG!A3:B291,2,FALSE)</f>
        <v>EMERGENCY SERVICES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f ca="1">TODAY()</f>
        <v>45181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1135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3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2">
        <v>1015</v>
      </c>
      <c r="I17" s="92">
        <v>207020</v>
      </c>
      <c r="J17" s="94">
        <v>542700</v>
      </c>
      <c r="K17" s="95" t="str">
        <f>+VLOOKUP(+J17,ACCT!$A:$B,2,FALSE)</f>
        <v>FEDERAL OTHER</v>
      </c>
      <c r="L17" s="45">
        <v>1066</v>
      </c>
      <c r="M17" s="61">
        <v>-97828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2">
        <v>1015</v>
      </c>
      <c r="I18" s="92">
        <v>207020</v>
      </c>
      <c r="J18" s="94">
        <v>720000</v>
      </c>
      <c r="K18" s="95" t="str">
        <f>+VLOOKUP(+J18,ACCT!$A:$B,2,FALSE)</f>
        <v>MEMBERSHIPS</v>
      </c>
      <c r="L18" s="45">
        <v>1066</v>
      </c>
      <c r="M18" s="61">
        <v>4408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>
        <v>1015</v>
      </c>
      <c r="I19" s="92">
        <v>207020</v>
      </c>
      <c r="J19" s="94">
        <v>722000</v>
      </c>
      <c r="K19" s="95" t="str">
        <f>+VLOOKUP(+J19,ACCT!$A:$B,2,FALSE)</f>
        <v>OFFICE SUPPLIES</v>
      </c>
      <c r="L19" s="45">
        <v>1066</v>
      </c>
      <c r="M19" s="61">
        <v>14905</v>
      </c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>
        <v>1015</v>
      </c>
      <c r="I20" s="92">
        <v>207020</v>
      </c>
      <c r="J20" s="94">
        <v>723000</v>
      </c>
      <c r="K20" s="95" t="str">
        <f>+VLOOKUP(+J20,ACCT!$A:$B,2,FALSE)</f>
        <v>PROFESSIONAL &amp; SPECIALIZED SERVICES</v>
      </c>
      <c r="L20" s="45">
        <v>1066</v>
      </c>
      <c r="M20" s="61">
        <v>21900</v>
      </c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>
        <v>1015</v>
      </c>
      <c r="I21" s="92">
        <v>207020</v>
      </c>
      <c r="J21" s="94">
        <v>752500</v>
      </c>
      <c r="K21" s="95" t="str">
        <f>+VLOOKUP(+J21,ACCT!$A:$B,2,FALSE)</f>
        <v>CONTRIBUTIONS TO OTHER AGENCIES</v>
      </c>
      <c r="L21" s="45">
        <v>1066</v>
      </c>
      <c r="M21" s="61">
        <v>41615</v>
      </c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6"/>
      <c r="I30" s="96"/>
      <c r="J30" s="97"/>
      <c r="K30" s="98" t="s">
        <v>9</v>
      </c>
      <c r="L30" s="33"/>
      <c r="M30" s="62">
        <f>SUM(M17:M29)</f>
        <v>-15000</v>
      </c>
    </row>
    <row r="31" spans="1:13" ht="16.5" x14ac:dyDescent="0.3">
      <c r="C31" s="84"/>
      <c r="D31" s="85"/>
      <c r="E31" s="85"/>
      <c r="F31" s="86"/>
      <c r="G31" s="87"/>
      <c r="H31" s="91">
        <v>1001</v>
      </c>
      <c r="I31" s="91">
        <v>207020</v>
      </c>
      <c r="J31" s="39">
        <v>595000</v>
      </c>
      <c r="K31" s="30" t="str">
        <f>+VLOOKUP(+J31,ACCT!$A:$B,2,FALSE)</f>
        <v>OPERATING TRANSFERS IN</v>
      </c>
      <c r="L31" s="89">
        <v>8344</v>
      </c>
      <c r="M31" s="90">
        <v>15000</v>
      </c>
    </row>
    <row r="32" spans="1:13" ht="16.5" x14ac:dyDescent="0.3">
      <c r="G32" s="87"/>
      <c r="H32" s="93">
        <v>1015</v>
      </c>
      <c r="I32" s="91">
        <v>207020</v>
      </c>
      <c r="J32" s="32">
        <v>795000</v>
      </c>
      <c r="K32" s="30" t="str">
        <f>+VLOOKUP(+J32,ACCT!$A:$B,2,FALSE)</f>
        <v>TRANSFER OUT</v>
      </c>
      <c r="L32" s="91">
        <v>8344</v>
      </c>
      <c r="M32" s="90">
        <v>15000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 K23:K28">
    <cfRule type="cellIs" dxfId="8" priority="22" stopIfTrue="1" operator="equal">
      <formula>"""#N/A"""</formula>
    </cfRule>
  </conditionalFormatting>
  <conditionalFormatting sqref="K31:K32">
    <cfRule type="cellIs" dxfId="7" priority="19" stopIfTrue="1" operator="equal">
      <formula>"""#N/A"""</formula>
    </cfRule>
  </conditionalFormatting>
  <conditionalFormatting sqref="K18">
    <cfRule type="cellIs" dxfId="6" priority="7" stopIfTrue="1" operator="equal">
      <formula>"""#N/A"""</formula>
    </cfRule>
  </conditionalFormatting>
  <conditionalFormatting sqref="K21">
    <cfRule type="cellIs" dxfId="5" priority="5" stopIfTrue="1" operator="equal">
      <formula>"""#N/A"""</formula>
    </cfRule>
  </conditionalFormatting>
  <conditionalFormatting sqref="K20">
    <cfRule type="cellIs" dxfId="4" priority="4" stopIfTrue="1" operator="equal">
      <formula>"""#N/A"""</formula>
    </cfRule>
  </conditionalFormatting>
  <conditionalFormatting sqref="K29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921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922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923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924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925</v>
      </c>
      <c r="D110" s="28"/>
    </row>
    <row r="111" spans="1:4" ht="15" x14ac:dyDescent="0.25">
      <c r="A111" s="99">
        <v>203102</v>
      </c>
      <c r="B111" s="99" t="s">
        <v>926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927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928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929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930</v>
      </c>
      <c r="D179" s="28"/>
    </row>
    <row r="180" spans="1:4" ht="15" x14ac:dyDescent="0.25">
      <c r="A180" s="99">
        <v>401013</v>
      </c>
      <c r="B180" s="99" t="s">
        <v>931</v>
      </c>
      <c r="D180" s="28"/>
    </row>
    <row r="181" spans="1:4" ht="15" x14ac:dyDescent="0.25">
      <c r="A181" s="99">
        <v>401014</v>
      </c>
      <c r="B181" s="99" t="s">
        <v>932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933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934</v>
      </c>
      <c r="D194" s="28"/>
    </row>
    <row r="195" spans="1:4" ht="15" x14ac:dyDescent="0.25">
      <c r="A195" s="99">
        <v>401076</v>
      </c>
      <c r="B195" s="99" t="s">
        <v>935</v>
      </c>
      <c r="D195" s="28"/>
    </row>
    <row r="196" spans="1:4" ht="15" x14ac:dyDescent="0.25">
      <c r="A196" s="99">
        <v>401081</v>
      </c>
      <c r="B196" s="99" t="s">
        <v>936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937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938</v>
      </c>
      <c r="D273" s="28"/>
    </row>
    <row r="274" spans="1:4" ht="15" x14ac:dyDescent="0.25">
      <c r="A274" s="99">
        <v>807065</v>
      </c>
      <c r="B274" s="99" t="s">
        <v>939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940</v>
      </c>
      <c r="D278" s="28"/>
    </row>
    <row r="279" spans="1:4" ht="15" x14ac:dyDescent="0.25">
      <c r="A279" s="99">
        <v>807070</v>
      </c>
      <c r="B279" s="99" t="s">
        <v>941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942</v>
      </c>
      <c r="D282" s="28"/>
    </row>
    <row r="283" spans="1:4" ht="15" x14ac:dyDescent="0.25">
      <c r="A283" s="99">
        <v>807074</v>
      </c>
      <c r="B283" s="99" t="s">
        <v>943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944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Establish budget for FY2022 HSGP. Budget was not included in 23/24 proposed budget as initial establishment for budget for the grant occurred after proposed budgets were submitted.
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Adam Heilman</cp:lastModifiedBy>
  <cp:lastPrinted>2023-09-08T00:00:01Z</cp:lastPrinted>
  <dcterms:created xsi:type="dcterms:W3CDTF">1999-03-09T18:14:26Z</dcterms:created>
  <dcterms:modified xsi:type="dcterms:W3CDTF">2023-09-12T13:56:46Z</dcterms:modified>
</cp:coreProperties>
</file>