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kelseymcneill/Desktop/"/>
    </mc:Choice>
  </mc:AlternateContent>
  <xr:revisionPtr revIDLastSave="0" documentId="13_ncr:1_{E63460F8-CCB5-3542-83B8-2584BF0A90AC}" xr6:coauthVersionLast="47" xr6:coauthVersionMax="47" xr10:uidLastSave="{00000000-0000-0000-0000-000000000000}"/>
  <bookViews>
    <workbookView xWindow="0" yWindow="0" windowWidth="35840" windowHeight="22400" xr2:uid="{5AD89A70-B3E4-B240-BB98-F07AE387E606}"/>
  </bookViews>
  <sheets>
    <sheet name="Annual and Total Budget" sheetId="13" r:id="rId1"/>
    <sheet name="Annual Scopes" sheetId="1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6" i="13" l="1"/>
  <c r="M27" i="13"/>
  <c r="M28" i="13"/>
  <c r="M29" i="13"/>
  <c r="M25" i="13"/>
  <c r="M37" i="13"/>
  <c r="M35" i="13"/>
  <c r="M36" i="13"/>
  <c r="M33" i="13"/>
  <c r="M32" i="13"/>
  <c r="M38" i="13"/>
  <c r="M39" i="13"/>
  <c r="L48" i="13"/>
  <c r="L47" i="13"/>
  <c r="L46" i="13"/>
  <c r="L45" i="13"/>
  <c r="L44" i="13"/>
  <c r="L43" i="13"/>
  <c r="L42" i="13"/>
  <c r="I48" i="13"/>
  <c r="I47" i="13"/>
  <c r="I46" i="13"/>
  <c r="I45" i="13"/>
  <c r="I44" i="13"/>
  <c r="I43" i="13"/>
  <c r="I42" i="13"/>
  <c r="F43" i="13"/>
  <c r="F44" i="13"/>
  <c r="F45" i="13"/>
  <c r="F46" i="13"/>
  <c r="F47" i="13"/>
  <c r="F48" i="13"/>
  <c r="F42" i="13"/>
  <c r="B15" i="13"/>
  <c r="C20" i="13" l="1"/>
  <c r="C18" i="13"/>
  <c r="C19" i="13"/>
  <c r="C21" i="13"/>
  <c r="N29" i="13"/>
  <c r="N39" i="13"/>
  <c r="M44" i="13"/>
  <c r="M48" i="13"/>
  <c r="M43" i="13"/>
  <c r="M47" i="13"/>
  <c r="M46" i="13"/>
  <c r="M45" i="13"/>
  <c r="M42" i="13"/>
  <c r="N47" i="13" l="1"/>
</calcChain>
</file>

<file path=xl/sharedStrings.xml><?xml version="1.0" encoding="utf-8"?>
<sst xmlns="http://schemas.openxmlformats.org/spreadsheetml/2006/main" count="113" uniqueCount="83">
  <si>
    <t>General Expenses (postage, office supplies, NOT IN Indirect Charges)</t>
  </si>
  <si>
    <t>Field Supplies</t>
  </si>
  <si>
    <t xml:space="preserve">Fees for Diverted Water (see Tab B. Fees for details) </t>
  </si>
  <si>
    <t>Travel - Mileage (assuming twelve trips total)</t>
  </si>
  <si>
    <t>Water Rights Consultant</t>
  </si>
  <si>
    <t>Total</t>
  </si>
  <si>
    <t>SVID Recharge Project</t>
  </si>
  <si>
    <t>Total Cost</t>
  </si>
  <si>
    <t>E. Equipment</t>
  </si>
  <si>
    <t>Unit Cost</t>
  </si>
  <si>
    <t># Units</t>
  </si>
  <si>
    <t>Item Name</t>
  </si>
  <si>
    <t xml:space="preserve">Grant Administration </t>
  </si>
  <si>
    <t xml:space="preserve">Kickoff Meeting and Project Setup </t>
  </si>
  <si>
    <t xml:space="preserve">Quarterly Progress Reports </t>
  </si>
  <si>
    <t xml:space="preserve">Quarterly Invoices </t>
  </si>
  <si>
    <t xml:space="preserve">Instrumentation of new wells, transect instrumentation </t>
  </si>
  <si>
    <t xml:space="preserve">Coordination with landowners, participant interest </t>
  </si>
  <si>
    <t xml:space="preserve">Monitoring instrumentation and installations, any construction required on ditches. </t>
  </si>
  <si>
    <t xml:space="preserve">Pressure Transducers with Telemtry </t>
  </si>
  <si>
    <t xml:space="preserve">Pressure Transducer with Electrical Conductivity and Telemetry </t>
  </si>
  <si>
    <t xml:space="preserve">Flow meters </t>
  </si>
  <si>
    <t xml:space="preserve">Ditch construction </t>
  </si>
  <si>
    <t>D. Subcontractor</t>
  </si>
  <si>
    <t xml:space="preserve">Task </t>
  </si>
  <si>
    <t xml:space="preserve">Budget Overview </t>
  </si>
  <si>
    <t xml:space="preserve">* Note, personnel services is budget allocated to Matt Parker at the County and is not included in the estimated budget for Years 1, 2, and 3. </t>
  </si>
  <si>
    <t>Subcontractor, Operating Expenses, and Equipment Total</t>
  </si>
  <si>
    <t>Diversion infrastructure from SVID ditch to fields</t>
  </si>
  <si>
    <t>Pipes</t>
  </si>
  <si>
    <t>Flowmeters</t>
  </si>
  <si>
    <t xml:space="preserve">Budget Item </t>
  </si>
  <si>
    <t>Pressure Transducers</t>
  </si>
  <si>
    <t>Diversion improvements</t>
  </si>
  <si>
    <t>Diversion Point enhancment</t>
  </si>
  <si>
    <t>Vice President LWA</t>
  </si>
  <si>
    <t>Administrative Assistant</t>
  </si>
  <si>
    <t xml:space="preserve">Vice President LWA </t>
  </si>
  <si>
    <t>LWA Project Staff (Administration)</t>
  </si>
  <si>
    <t>LWA Project Engineer, Labor</t>
  </si>
  <si>
    <t>Biological Monitoring RCD</t>
  </si>
  <si>
    <t>Travel Accommodation</t>
  </si>
  <si>
    <t>Grand Total</t>
  </si>
  <si>
    <t>YEAR 2</t>
  </si>
  <si>
    <t>YEAR 3</t>
  </si>
  <si>
    <t>YEAR 1</t>
  </si>
  <si>
    <t>Note: Year 1 includes March 2023-March 2024, Year 2 is March 2024- March 2025, and Year 3 is March 2025- March 2026</t>
  </si>
  <si>
    <t>LWA Project Staff (Regulatory, Data and Model Anlalysis, Planning, Reporting)</t>
  </si>
  <si>
    <t xml:space="preserve">Annual Total Budget </t>
  </si>
  <si>
    <t>Project Engineer LWA</t>
  </si>
  <si>
    <t>B General Expenses</t>
  </si>
  <si>
    <t>Year 1 (March 2023-March 2024)</t>
  </si>
  <si>
    <t>Year 2 (March 2024-March 2025)</t>
  </si>
  <si>
    <t>Year 3 (March 2025-March 2026)</t>
  </si>
  <si>
    <t>Ditch Infiltration Study</t>
  </si>
  <si>
    <t>Quarterly Progress Reports</t>
  </si>
  <si>
    <t>Quarterly Invoices</t>
  </si>
  <si>
    <t>Copies of executed contracts</t>
  </si>
  <si>
    <t>Submit project data</t>
  </si>
  <si>
    <t>Final Progress Report</t>
  </si>
  <si>
    <t xml:space="preserve">Final invoice </t>
  </si>
  <si>
    <t xml:space="preserve">Develop Final Report </t>
  </si>
  <si>
    <t xml:space="preserve">Diversion Records </t>
  </si>
  <si>
    <t>Coordination with landowners and agencies (i.e. Forest Service, State Water Board)</t>
  </si>
  <si>
    <t xml:space="preserve">Equipment calibration </t>
  </si>
  <si>
    <t xml:space="preserve">Final Monitoring Design Plan </t>
  </si>
  <si>
    <t>Investigate Water Rights Requirements</t>
  </si>
  <si>
    <t xml:space="preserve">Continue monitoring  instrumentation and installations, any construction required on ditches. </t>
  </si>
  <si>
    <t xml:space="preserve">Continue instrumentation of new wells, transect construction. </t>
  </si>
  <si>
    <t xml:space="preserve">Site expansion plan and identify monitoring and infrastructure requirements </t>
  </si>
  <si>
    <t>Biological Monitoring</t>
  </si>
  <si>
    <t xml:space="preserve">Biological Monitoring </t>
  </si>
  <si>
    <t xml:space="preserve">Equipment Calibration </t>
  </si>
  <si>
    <t xml:space="preserve">Data collection </t>
  </si>
  <si>
    <t>Data collection</t>
  </si>
  <si>
    <t xml:space="preserve">Planning and design of tracer studies, final site slection, monitoring design plans (including modelling design support). </t>
  </si>
  <si>
    <t xml:space="preserve">Biological monitoring </t>
  </si>
  <si>
    <t>Diversion records</t>
  </si>
  <si>
    <t>Regulatory requirement investigation</t>
  </si>
  <si>
    <t>Diversion Records</t>
  </si>
  <si>
    <t>Water rights regulatory requirements</t>
  </si>
  <si>
    <t xml:space="preserve">Model analysis </t>
  </si>
  <si>
    <t xml:space="preserve">Planning and design of ditch infiltration studies.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</si>
</sst>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i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C00000"/>
      <name val="Arial"/>
      <family val="2"/>
    </font>
    <font>
      <i/>
      <sz val="12"/>
      <color theme="1"/>
      <name val="Calibri"/>
      <family val="2"/>
      <scheme val="minor"/>
    </font>
    <font>
      <b/>
      <sz val="12"/>
      <color rgb="FFC00000"/>
      <name val="Calibri"/>
      <family val="2"/>
      <scheme val="minor"/>
    </font>
    <font>
      <sz val="10"/>
      <color theme="1"/>
      <name val="Arial"/>
      <family val="2"/>
    </font>
    <font>
      <b/>
      <sz val="12"/>
      <color rgb="FFC00000"/>
      <name val="Arial"/>
      <family val="2"/>
    </font>
    <font>
      <i/>
      <sz val="10"/>
      <name val="Arial"/>
      <family val="2"/>
    </font>
    <font>
      <b/>
      <sz val="12"/>
      <color theme="1"/>
      <name val="Arial"/>
      <family val="2"/>
    </font>
    <font>
      <b/>
      <sz val="12"/>
      <name val="Calibri"/>
      <family val="2"/>
      <scheme val="minor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auto="1"/>
        <bgColor theme="0" tint="-0.34998626667073579"/>
      </patternFill>
    </fill>
    <fill>
      <patternFill patternType="solid">
        <fgColor indexed="2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5">
    <xf numFmtId="0" fontId="0" fillId="0" borderId="0" xfId="0"/>
    <xf numFmtId="0" fontId="4" fillId="0" borderId="6" xfId="0" applyFont="1" applyBorder="1" applyAlignment="1">
      <alignment horizontal="left" vertical="center"/>
    </xf>
    <xf numFmtId="0" fontId="2" fillId="0" borderId="0" xfId="0" applyFont="1"/>
    <xf numFmtId="44" fontId="6" fillId="0" borderId="0" xfId="1" quotePrefix="1" applyFont="1" applyBorder="1" applyAlignment="1">
      <alignment horizontal="right"/>
    </xf>
    <xf numFmtId="44" fontId="0" fillId="0" borderId="0" xfId="0" applyNumberFormat="1"/>
    <xf numFmtId="44" fontId="6" fillId="0" borderId="22" xfId="1" quotePrefix="1" applyFont="1" applyBorder="1" applyAlignment="1">
      <alignment horizontal="right"/>
    </xf>
    <xf numFmtId="44" fontId="6" fillId="0" borderId="14" xfId="1" quotePrefix="1" applyFont="1" applyBorder="1" applyAlignment="1">
      <alignment horizontal="right"/>
    </xf>
    <xf numFmtId="0" fontId="5" fillId="3" borderId="1" xfId="0" applyFont="1" applyFill="1" applyBorder="1" applyAlignment="1">
      <alignment vertical="center" wrapText="1"/>
    </xf>
    <xf numFmtId="0" fontId="2" fillId="5" borderId="13" xfId="0" applyFont="1" applyFill="1" applyBorder="1"/>
    <xf numFmtId="0" fontId="5" fillId="4" borderId="12" xfId="0" applyFont="1" applyFill="1" applyBorder="1" applyAlignment="1">
      <alignment horizontal="center" vertical="center" wrapText="1"/>
    </xf>
    <xf numFmtId="164" fontId="5" fillId="4" borderId="20" xfId="1" applyNumberFormat="1" applyFont="1" applyFill="1" applyBorder="1" applyAlignment="1">
      <alignment horizontal="right"/>
    </xf>
    <xf numFmtId="44" fontId="5" fillId="0" borderId="0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0" borderId="0" xfId="0" applyFont="1"/>
    <xf numFmtId="0" fontId="5" fillId="3" borderId="10" xfId="0" applyFont="1" applyFill="1" applyBorder="1" applyAlignment="1">
      <alignment vertical="center" wrapText="1"/>
    </xf>
    <xf numFmtId="0" fontId="5" fillId="3" borderId="11" xfId="0" applyFont="1" applyFill="1" applyBorder="1" applyAlignment="1">
      <alignment vertical="center" wrapText="1"/>
    </xf>
    <xf numFmtId="44" fontId="6" fillId="0" borderId="18" xfId="1" quotePrefix="1" applyFont="1" applyBorder="1" applyAlignment="1">
      <alignment horizontal="right"/>
    </xf>
    <xf numFmtId="164" fontId="5" fillId="4" borderId="21" xfId="1" applyNumberFormat="1" applyFont="1" applyFill="1" applyBorder="1" applyAlignment="1">
      <alignment horizontal="right"/>
    </xf>
    <xf numFmtId="44" fontId="6" fillId="0" borderId="23" xfId="1" quotePrefix="1" applyFont="1" applyBorder="1" applyAlignment="1">
      <alignment horizontal="right"/>
    </xf>
    <xf numFmtId="164" fontId="5" fillId="4" borderId="32" xfId="1" applyNumberFormat="1" applyFont="1" applyFill="1" applyBorder="1" applyAlignment="1">
      <alignment horizontal="right"/>
    </xf>
    <xf numFmtId="164" fontId="5" fillId="4" borderId="25" xfId="1" applyNumberFormat="1" applyFont="1" applyFill="1" applyBorder="1" applyAlignment="1">
      <alignment horizontal="right"/>
    </xf>
    <xf numFmtId="44" fontId="6" fillId="0" borderId="0" xfId="1" applyFont="1" applyFill="1" applyBorder="1" applyAlignment="1">
      <alignment horizontal="left"/>
    </xf>
    <xf numFmtId="1" fontId="6" fillId="0" borderId="30" xfId="1" quotePrefix="1" applyNumberFormat="1" applyFont="1" applyBorder="1" applyAlignment="1">
      <alignment horizontal="right"/>
    </xf>
    <xf numFmtId="1" fontId="6" fillId="0" borderId="24" xfId="1" quotePrefix="1" applyNumberFormat="1" applyFont="1" applyBorder="1" applyAlignment="1">
      <alignment horizontal="right"/>
    </xf>
    <xf numFmtId="1" fontId="6" fillId="0" borderId="31" xfId="1" quotePrefix="1" applyNumberFormat="1" applyFont="1" applyBorder="1" applyAlignment="1">
      <alignment horizontal="right"/>
    </xf>
    <xf numFmtId="1" fontId="6" fillId="0" borderId="29" xfId="1" quotePrefix="1" applyNumberFormat="1" applyFont="1" applyBorder="1" applyAlignment="1">
      <alignment horizontal="right"/>
    </xf>
    <xf numFmtId="44" fontId="12" fillId="0" borderId="14" xfId="1" quotePrefix="1" applyFont="1" applyBorder="1" applyAlignment="1">
      <alignment horizontal="right"/>
    </xf>
    <xf numFmtId="0" fontId="2" fillId="0" borderId="0" xfId="0" applyFont="1" applyAlignment="1">
      <alignment horizontal="center"/>
    </xf>
    <xf numFmtId="0" fontId="7" fillId="0" borderId="18" xfId="0" applyFont="1" applyBorder="1" applyAlignment="1">
      <alignment horizontal="center"/>
    </xf>
    <xf numFmtId="164" fontId="11" fillId="0" borderId="0" xfId="0" applyNumberFormat="1" applyFont="1"/>
    <xf numFmtId="44" fontId="5" fillId="0" borderId="14" xfId="1" quotePrefix="1" applyFont="1" applyBorder="1" applyAlignment="1">
      <alignment horizontal="left"/>
    </xf>
    <xf numFmtId="0" fontId="5" fillId="6" borderId="16" xfId="0" applyFont="1" applyFill="1" applyBorder="1" applyAlignment="1">
      <alignment horizontal="center" vertical="center" wrapText="1"/>
    </xf>
    <xf numFmtId="44" fontId="5" fillId="6" borderId="8" xfId="1" applyFont="1" applyFill="1" applyBorder="1" applyAlignment="1">
      <alignment horizontal="center" vertical="center" wrapText="1"/>
    </xf>
    <xf numFmtId="44" fontId="5" fillId="6" borderId="9" xfId="1" applyFont="1" applyFill="1" applyBorder="1" applyAlignment="1">
      <alignment horizontal="center" vertical="center" wrapText="1"/>
    </xf>
    <xf numFmtId="44" fontId="5" fillId="6" borderId="5" xfId="1" applyFont="1" applyFill="1" applyBorder="1" applyAlignment="1">
      <alignment horizontal="center" vertical="center" wrapText="1"/>
    </xf>
    <xf numFmtId="44" fontId="5" fillId="0" borderId="19" xfId="1" quotePrefix="1" applyFont="1" applyBorder="1" applyAlignment="1">
      <alignment horizontal="left"/>
    </xf>
    <xf numFmtId="44" fontId="2" fillId="0" borderId="12" xfId="0" applyNumberFormat="1" applyFont="1" applyBorder="1" applyAlignment="1">
      <alignment horizontal="center"/>
    </xf>
    <xf numFmtId="44" fontId="2" fillId="0" borderId="20" xfId="0" applyNumberFormat="1" applyFont="1" applyBorder="1" applyAlignment="1">
      <alignment horizontal="center"/>
    </xf>
    <xf numFmtId="44" fontId="2" fillId="0" borderId="21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13" fillId="0" borderId="0" xfId="0" applyFont="1"/>
    <xf numFmtId="164" fontId="13" fillId="0" borderId="0" xfId="0" applyNumberFormat="1" applyFont="1"/>
    <xf numFmtId="0" fontId="2" fillId="0" borderId="1" xfId="0" applyFont="1" applyBorder="1" applyAlignment="1">
      <alignment horizontal="center"/>
    </xf>
    <xf numFmtId="44" fontId="9" fillId="0" borderId="3" xfId="0" applyNumberFormat="1" applyFont="1" applyBorder="1" applyAlignment="1">
      <alignment horizontal="center"/>
    </xf>
    <xf numFmtId="0" fontId="9" fillId="0" borderId="1" xfId="0" applyFont="1" applyBorder="1"/>
    <xf numFmtId="0" fontId="9" fillId="0" borderId="3" xfId="0" applyFont="1" applyBorder="1"/>
    <xf numFmtId="44" fontId="5" fillId="6" borderId="44" xfId="1" applyFont="1" applyFill="1" applyBorder="1" applyAlignment="1">
      <alignment horizontal="center" vertical="center" wrapText="1"/>
    </xf>
    <xf numFmtId="44" fontId="6" fillId="0" borderId="27" xfId="1" quotePrefix="1" applyFont="1" applyBorder="1" applyAlignment="1">
      <alignment horizontal="left"/>
    </xf>
    <xf numFmtId="44" fontId="6" fillId="0" borderId="28" xfId="1" quotePrefix="1" applyFont="1" applyBorder="1" applyAlignment="1">
      <alignment horizontal="left"/>
    </xf>
    <xf numFmtId="0" fontId="10" fillId="0" borderId="14" xfId="0" applyFont="1" applyBorder="1"/>
    <xf numFmtId="44" fontId="6" fillId="0" borderId="19" xfId="1" quotePrefix="1" applyFont="1" applyBorder="1" applyAlignment="1">
      <alignment horizontal="left"/>
    </xf>
    <xf numFmtId="0" fontId="10" fillId="6" borderId="16" xfId="0" applyFont="1" applyFill="1" applyBorder="1"/>
    <xf numFmtId="164" fontId="10" fillId="6" borderId="15" xfId="0" applyNumberFormat="1" applyFont="1" applyFill="1" applyBorder="1"/>
    <xf numFmtId="164" fontId="10" fillId="6" borderId="17" xfId="0" applyNumberFormat="1" applyFont="1" applyFill="1" applyBorder="1"/>
    <xf numFmtId="44" fontId="5" fillId="0" borderId="5" xfId="1" applyFont="1" applyFill="1" applyBorder="1" applyAlignment="1">
      <alignment horizontal="center" vertical="center" wrapText="1"/>
    </xf>
    <xf numFmtId="44" fontId="5" fillId="0" borderId="8" xfId="1" applyFont="1" applyFill="1" applyBorder="1" applyAlignment="1">
      <alignment horizontal="center" vertical="center" wrapText="1"/>
    </xf>
    <xf numFmtId="44" fontId="5" fillId="0" borderId="13" xfId="1" quotePrefix="1" applyFont="1" applyBorder="1" applyAlignment="1">
      <alignment horizontal="left"/>
    </xf>
    <xf numFmtId="44" fontId="9" fillId="0" borderId="3" xfId="0" applyNumberFormat="1" applyFont="1" applyBorder="1"/>
    <xf numFmtId="44" fontId="7" fillId="0" borderId="3" xfId="1" applyFont="1" applyFill="1" applyBorder="1" applyAlignment="1">
      <alignment horizontal="center" vertical="center" wrapText="1"/>
    </xf>
    <xf numFmtId="164" fontId="9" fillId="0" borderId="3" xfId="0" applyNumberFormat="1" applyFont="1" applyBorder="1"/>
    <xf numFmtId="0" fontId="4" fillId="2" borderId="6" xfId="0" applyFont="1" applyFill="1" applyBorder="1" applyAlignment="1">
      <alignment horizontal="left" vertical="center"/>
    </xf>
    <xf numFmtId="0" fontId="7" fillId="7" borderId="1" xfId="0" applyFont="1" applyFill="1" applyBorder="1"/>
    <xf numFmtId="44" fontId="4" fillId="0" borderId="45" xfId="1" applyFont="1" applyFill="1" applyBorder="1" applyAlignment="1">
      <alignment horizontal="left" vertical="center" wrapText="1"/>
    </xf>
    <xf numFmtId="44" fontId="5" fillId="0" borderId="44" xfId="1" applyFont="1" applyFill="1" applyBorder="1" applyAlignment="1">
      <alignment horizontal="center" vertical="center" wrapText="1"/>
    </xf>
    <xf numFmtId="44" fontId="5" fillId="6" borderId="48" xfId="1" applyFont="1" applyFill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4" fillId="2" borderId="49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0" fontId="14" fillId="0" borderId="0" xfId="0" applyFont="1"/>
    <xf numFmtId="44" fontId="14" fillId="0" borderId="0" xfId="1" applyFont="1"/>
    <xf numFmtId="0" fontId="5" fillId="4" borderId="26" xfId="0" applyFont="1" applyFill="1" applyBorder="1" applyAlignment="1">
      <alignment horizontal="center" vertical="center" wrapText="1"/>
    </xf>
    <xf numFmtId="0" fontId="5" fillId="4" borderId="33" xfId="0" applyFont="1" applyFill="1" applyBorder="1" applyAlignment="1">
      <alignment horizontal="center" vertical="center" wrapText="1"/>
    </xf>
    <xf numFmtId="0" fontId="5" fillId="4" borderId="34" xfId="0" applyFont="1" applyFill="1" applyBorder="1" applyAlignment="1">
      <alignment horizontal="center" vertical="center" wrapText="1"/>
    </xf>
    <xf numFmtId="44" fontId="6" fillId="0" borderId="7" xfId="1" quotePrefix="1" applyFont="1" applyFill="1" applyBorder="1" applyAlignment="1">
      <alignment horizontal="center"/>
    </xf>
    <xf numFmtId="164" fontId="6" fillId="0" borderId="7" xfId="1" applyNumberFormat="1" applyFont="1" applyFill="1" applyBorder="1" applyAlignment="1">
      <alignment horizontal="center"/>
    </xf>
    <xf numFmtId="44" fontId="6" fillId="0" borderId="46" xfId="1" quotePrefix="1" applyFont="1" applyFill="1" applyBorder="1" applyAlignment="1">
      <alignment horizontal="center"/>
    </xf>
    <xf numFmtId="164" fontId="6" fillId="0" borderId="46" xfId="1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44" fontId="6" fillId="0" borderId="4" xfId="1" quotePrefix="1" applyFont="1" applyFill="1" applyBorder="1" applyAlignment="1">
      <alignment horizontal="center"/>
    </xf>
    <xf numFmtId="164" fontId="5" fillId="0" borderId="4" xfId="1" applyNumberFormat="1" applyFont="1" applyFill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164" fontId="6" fillId="0" borderId="38" xfId="1" applyNumberFormat="1" applyFont="1" applyFill="1" applyBorder="1" applyAlignment="1">
      <alignment horizontal="center"/>
    </xf>
    <xf numFmtId="164" fontId="6" fillId="0" borderId="33" xfId="1" applyNumberFormat="1" applyFont="1" applyFill="1" applyBorder="1" applyAlignment="1">
      <alignment horizontal="center"/>
    </xf>
    <xf numFmtId="164" fontId="6" fillId="0" borderId="39" xfId="1" applyNumberFormat="1" applyFont="1" applyFill="1" applyBorder="1" applyAlignment="1">
      <alignment horizontal="center"/>
    </xf>
    <xf numFmtId="164" fontId="6" fillId="0" borderId="40" xfId="1" applyNumberFormat="1" applyFont="1" applyFill="1" applyBorder="1" applyAlignment="1">
      <alignment horizontal="center"/>
    </xf>
    <xf numFmtId="164" fontId="6" fillId="0" borderId="41" xfId="1" applyNumberFormat="1" applyFont="1" applyFill="1" applyBorder="1" applyAlignment="1">
      <alignment horizontal="center"/>
    </xf>
    <xf numFmtId="164" fontId="6" fillId="0" borderId="42" xfId="1" applyNumberFormat="1" applyFont="1" applyFill="1" applyBorder="1" applyAlignment="1">
      <alignment horizontal="center"/>
    </xf>
    <xf numFmtId="44" fontId="6" fillId="0" borderId="40" xfId="1" quotePrefix="1" applyFont="1" applyBorder="1" applyAlignment="1">
      <alignment horizontal="center"/>
    </xf>
    <xf numFmtId="44" fontId="6" fillId="0" borderId="41" xfId="1" quotePrefix="1" applyFont="1" applyBorder="1" applyAlignment="1">
      <alignment horizontal="center"/>
    </xf>
    <xf numFmtId="44" fontId="6" fillId="0" borderId="42" xfId="1" quotePrefix="1" applyFont="1" applyBorder="1" applyAlignment="1">
      <alignment horizontal="center"/>
    </xf>
    <xf numFmtId="44" fontId="6" fillId="0" borderId="30" xfId="1" quotePrefix="1" applyFont="1" applyBorder="1" applyAlignment="1">
      <alignment horizontal="center"/>
    </xf>
    <xf numFmtId="44" fontId="6" fillId="0" borderId="22" xfId="1" quotePrefix="1" applyFont="1" applyBorder="1" applyAlignment="1">
      <alignment horizontal="center"/>
    </xf>
    <xf numFmtId="44" fontId="6" fillId="0" borderId="43" xfId="1" quotePrefix="1" applyFont="1" applyBorder="1" applyAlignment="1">
      <alignment horizontal="center"/>
    </xf>
    <xf numFmtId="164" fontId="5" fillId="0" borderId="29" xfId="1" applyNumberFormat="1" applyFont="1" applyFill="1" applyBorder="1" applyAlignment="1">
      <alignment horizontal="center"/>
    </xf>
    <xf numFmtId="164" fontId="5" fillId="0" borderId="18" xfId="1" applyNumberFormat="1" applyFont="1" applyFill="1" applyBorder="1" applyAlignment="1">
      <alignment horizontal="center"/>
    </xf>
    <xf numFmtId="164" fontId="5" fillId="0" borderId="47" xfId="1" applyNumberFormat="1" applyFont="1" applyFill="1" applyBorder="1" applyAlignment="1">
      <alignment horizontal="center"/>
    </xf>
    <xf numFmtId="164" fontId="6" fillId="0" borderId="35" xfId="1" applyNumberFormat="1" applyFont="1" applyFill="1" applyBorder="1" applyAlignment="1">
      <alignment horizontal="center"/>
    </xf>
    <xf numFmtId="164" fontId="6" fillId="0" borderId="36" xfId="1" applyNumberFormat="1" applyFont="1" applyFill="1" applyBorder="1" applyAlignment="1">
      <alignment horizontal="center"/>
    </xf>
    <xf numFmtId="164" fontId="6" fillId="0" borderId="37" xfId="1" applyNumberFormat="1" applyFont="1" applyFill="1" applyBorder="1" applyAlignment="1">
      <alignment horizontal="center"/>
    </xf>
    <xf numFmtId="44" fontId="6" fillId="0" borderId="38" xfId="1" quotePrefix="1" applyFont="1" applyBorder="1" applyAlignment="1">
      <alignment horizontal="center"/>
    </xf>
    <xf numFmtId="44" fontId="6" fillId="0" borderId="33" xfId="1" quotePrefix="1" applyFont="1" applyBorder="1" applyAlignment="1">
      <alignment horizontal="center"/>
    </xf>
    <xf numFmtId="44" fontId="6" fillId="0" borderId="39" xfId="1" quotePrefix="1" applyFont="1" applyBorder="1" applyAlignment="1">
      <alignment horizontal="center"/>
    </xf>
    <xf numFmtId="44" fontId="6" fillId="0" borderId="29" xfId="1" quotePrefix="1" applyFont="1" applyBorder="1" applyAlignment="1">
      <alignment horizontal="center"/>
    </xf>
    <xf numFmtId="44" fontId="6" fillId="0" borderId="18" xfId="1" quotePrefix="1" applyFont="1" applyBorder="1" applyAlignment="1">
      <alignment horizontal="center"/>
    </xf>
    <xf numFmtId="44" fontId="6" fillId="0" borderId="47" xfId="1" quotePrefix="1" applyFont="1" applyBorder="1" applyAlignment="1">
      <alignment horizontal="center"/>
    </xf>
    <xf numFmtId="44" fontId="6" fillId="0" borderId="35" xfId="1" quotePrefix="1" applyFont="1" applyBorder="1" applyAlignment="1">
      <alignment horizontal="center"/>
    </xf>
    <xf numFmtId="44" fontId="6" fillId="0" borderId="36" xfId="1" quotePrefix="1" applyFont="1" applyBorder="1" applyAlignment="1">
      <alignment horizontal="center"/>
    </xf>
    <xf numFmtId="44" fontId="6" fillId="0" borderId="37" xfId="1" quotePrefix="1" applyFont="1" applyBorder="1" applyAlignment="1">
      <alignment horizontal="center"/>
    </xf>
    <xf numFmtId="0" fontId="2" fillId="7" borderId="10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0" fillId="0" borderId="21" xfId="0" applyBorder="1"/>
    <xf numFmtId="0" fontId="15" fillId="0" borderId="0" xfId="0" applyFont="1"/>
    <xf numFmtId="0" fontId="15" fillId="0" borderId="20" xfId="0" applyFont="1" applyBorder="1"/>
    <xf numFmtId="0" fontId="15" fillId="0" borderId="15" xfId="0" applyFont="1" applyBorder="1"/>
    <xf numFmtId="0" fontId="15" fillId="0" borderId="17" xfId="0" applyFont="1" applyBorder="1"/>
    <xf numFmtId="0" fontId="15" fillId="0" borderId="50" xfId="0" applyFont="1" applyBorder="1"/>
    <xf numFmtId="0" fontId="15" fillId="0" borderId="51" xfId="0" applyFont="1" applyBorder="1"/>
    <xf numFmtId="0" fontId="0" fillId="0" borderId="17" xfId="0" applyBorder="1"/>
    <xf numFmtId="0" fontId="0" fillId="0" borderId="15" xfId="0" applyBorder="1"/>
    <xf numFmtId="0" fontId="13" fillId="7" borderId="10" xfId="0" applyFont="1" applyFill="1" applyBorder="1"/>
    <xf numFmtId="0" fontId="13" fillId="7" borderId="11" xfId="0" applyFont="1" applyFill="1" applyBorder="1"/>
    <xf numFmtId="0" fontId="13" fillId="7" borderId="12" xfId="0" applyFont="1" applyFill="1" applyBorder="1"/>
    <xf numFmtId="0" fontId="15" fillId="7" borderId="19" xfId="0" applyFont="1" applyFill="1" applyBorder="1"/>
    <xf numFmtId="0" fontId="15" fillId="7" borderId="18" xfId="0" applyFont="1" applyFill="1" applyBorder="1"/>
    <xf numFmtId="0" fontId="15" fillId="7" borderId="21" xfId="0" applyFont="1" applyFill="1" applyBorder="1"/>
    <xf numFmtId="0" fontId="13" fillId="7" borderId="16" xfId="0" applyFont="1" applyFill="1" applyBorder="1"/>
    <xf numFmtId="0" fontId="15" fillId="7" borderId="14" xfId="0" applyFont="1" applyFill="1" applyBorder="1"/>
    <xf numFmtId="0" fontId="0" fillId="7" borderId="19" xfId="0" applyFill="1" applyBorder="1"/>
    <xf numFmtId="0" fontId="15" fillId="7" borderId="15" xfId="0" applyFont="1" applyFill="1" applyBorder="1"/>
    <xf numFmtId="0" fontId="13" fillId="7" borderId="15" xfId="0" applyFont="1" applyFill="1" applyBorder="1"/>
    <xf numFmtId="0" fontId="13" fillId="7" borderId="16" xfId="0" applyFont="1" applyFill="1" applyBorder="1" applyAlignment="1">
      <alignment horizontal="center" vertical="top"/>
    </xf>
    <xf numFmtId="0" fontId="13" fillId="7" borderId="15" xfId="0" applyFont="1" applyFill="1" applyBorder="1" applyAlignment="1">
      <alignment horizontal="center" vertical="top"/>
    </xf>
    <xf numFmtId="0" fontId="13" fillId="7" borderId="50" xfId="0" applyFont="1" applyFill="1" applyBorder="1" applyAlignment="1">
      <alignment horizontal="center"/>
    </xf>
    <xf numFmtId="0" fontId="0" fillId="7" borderId="14" xfId="0" applyFill="1" applyBorder="1"/>
    <xf numFmtId="0" fontId="7" fillId="7" borderId="1" xfId="0" applyFont="1" applyFill="1" applyBorder="1" applyAlignment="1"/>
    <xf numFmtId="0" fontId="7" fillId="7" borderId="3" xfId="0" applyFont="1" applyFill="1" applyBorder="1" applyAlignment="1"/>
    <xf numFmtId="0" fontId="0" fillId="7" borderId="2" xfId="0" applyFill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76200</xdr:rowOff>
    </xdr:from>
    <xdr:to>
      <xdr:col>2</xdr:col>
      <xdr:colOff>4174676</xdr:colOff>
      <xdr:row>13</xdr:row>
      <xdr:rowOff>177800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18E3870-4992-5345-B7E7-FD921E3D0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08000"/>
          <a:ext cx="9889676" cy="2336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1711F-6B46-B348-9067-BD9144A9FB7A}">
  <dimension ref="A1:O57"/>
  <sheetViews>
    <sheetView tabSelected="1" workbookViewId="0">
      <selection activeCell="J51" sqref="J51"/>
    </sheetView>
  </sheetViews>
  <sheetFormatPr baseColWidth="10" defaultRowHeight="16" x14ac:dyDescent="0.2"/>
  <cols>
    <col min="1" max="1" width="49" bestFit="1" customWidth="1"/>
    <col min="2" max="2" width="26" customWidth="1"/>
    <col min="3" max="3" width="67" customWidth="1"/>
    <col min="4" max="4" width="25.83203125" customWidth="1"/>
    <col min="5" max="5" width="12.5" bestFit="1" customWidth="1"/>
    <col min="6" max="6" width="10.1640625" bestFit="1" customWidth="1"/>
    <col min="7" max="7" width="12.6640625" customWidth="1"/>
    <col min="9" max="9" width="11.33203125" customWidth="1"/>
    <col min="10" max="10" width="11.5" bestFit="1" customWidth="1"/>
    <col min="13" max="13" width="19" customWidth="1"/>
    <col min="14" max="14" width="12.83203125" bestFit="1" customWidth="1"/>
  </cols>
  <sheetData>
    <row r="1" spans="1:3" ht="17" thickBot="1" x14ac:dyDescent="0.25">
      <c r="A1" s="8" t="s">
        <v>25</v>
      </c>
      <c r="B1" s="13" t="s">
        <v>26</v>
      </c>
    </row>
    <row r="2" spans="1:3" ht="17" thickBot="1" x14ac:dyDescent="0.25">
      <c r="B2" s="46" t="s">
        <v>46</v>
      </c>
      <c r="C2" s="47"/>
    </row>
    <row r="15" spans="1:3" x14ac:dyDescent="0.2">
      <c r="A15" s="70" t="s">
        <v>27</v>
      </c>
      <c r="B15" s="71">
        <f>1000000-68000</f>
        <v>932000</v>
      </c>
      <c r="C15" s="4"/>
    </row>
    <row r="17" spans="1:15" ht="17" thickBot="1" x14ac:dyDescent="0.25">
      <c r="A17" s="27"/>
      <c r="B17" s="27"/>
      <c r="C17" s="27"/>
      <c r="D17" s="27"/>
      <c r="E17" s="27"/>
      <c r="F17" s="27"/>
      <c r="G17" s="27"/>
    </row>
    <row r="18" spans="1:15" x14ac:dyDescent="0.2">
      <c r="A18" s="115" t="s">
        <v>48</v>
      </c>
      <c r="B18" s="39" t="s">
        <v>45</v>
      </c>
      <c r="C18" s="36">
        <f>SUM(D25:F29,D32:F38,F42:F48)</f>
        <v>530000</v>
      </c>
      <c r="D18" s="27"/>
      <c r="E18" s="27"/>
      <c r="F18" s="27"/>
      <c r="G18" s="27"/>
    </row>
    <row r="19" spans="1:15" x14ac:dyDescent="0.2">
      <c r="A19" s="116"/>
      <c r="B19" s="40" t="s">
        <v>43</v>
      </c>
      <c r="C19" s="37">
        <f>SUM(G25:I29,G32:I39,I42:I48)</f>
        <v>232048</v>
      </c>
      <c r="D19" s="27"/>
      <c r="E19" s="27"/>
      <c r="F19" s="27"/>
      <c r="G19" s="27"/>
    </row>
    <row r="20" spans="1:15" ht="17" thickBot="1" x14ac:dyDescent="0.25">
      <c r="A20" s="117"/>
      <c r="B20" s="41" t="s">
        <v>44</v>
      </c>
      <c r="C20" s="38">
        <f>SUM(J25:L29,J32:L39,L42:L48)</f>
        <v>169952</v>
      </c>
      <c r="D20" s="27"/>
      <c r="E20" s="27"/>
      <c r="F20" s="27"/>
      <c r="G20" s="27"/>
    </row>
    <row r="21" spans="1:15" ht="17" thickBot="1" x14ac:dyDescent="0.25">
      <c r="B21" s="44" t="s">
        <v>42</v>
      </c>
      <c r="C21" s="45">
        <f>SUM(C18:C20)</f>
        <v>932000</v>
      </c>
      <c r="D21" s="27"/>
      <c r="E21" s="27"/>
      <c r="F21" s="27"/>
      <c r="G21" s="27"/>
    </row>
    <row r="22" spans="1:15" x14ac:dyDescent="0.2">
      <c r="C22" s="2"/>
    </row>
    <row r="23" spans="1:15" ht="17" thickBot="1" x14ac:dyDescent="0.25"/>
    <row r="24" spans="1:15" ht="17" thickBot="1" x14ac:dyDescent="0.25">
      <c r="A24" s="142" t="s">
        <v>50</v>
      </c>
      <c r="B24" s="143"/>
      <c r="C24" s="69" t="s">
        <v>11</v>
      </c>
      <c r="D24" s="79" t="s">
        <v>45</v>
      </c>
      <c r="E24" s="80"/>
      <c r="F24" s="81"/>
      <c r="G24" s="79" t="s">
        <v>43</v>
      </c>
      <c r="H24" s="80"/>
      <c r="I24" s="81"/>
      <c r="J24" s="79" t="s">
        <v>44</v>
      </c>
      <c r="K24" s="80"/>
      <c r="L24" s="81"/>
      <c r="M24" s="67" t="s">
        <v>5</v>
      </c>
    </row>
    <row r="25" spans="1:15" x14ac:dyDescent="0.2">
      <c r="C25" s="68" t="s">
        <v>0</v>
      </c>
      <c r="D25" s="82">
        <v>800</v>
      </c>
      <c r="E25" s="82"/>
      <c r="F25" s="82"/>
      <c r="G25" s="82">
        <v>800</v>
      </c>
      <c r="H25" s="82"/>
      <c r="I25" s="82"/>
      <c r="J25" s="83">
        <v>400</v>
      </c>
      <c r="K25" s="83"/>
      <c r="L25" s="83"/>
      <c r="M25" s="56">
        <f>SUM(D25:L25)</f>
        <v>2000</v>
      </c>
    </row>
    <row r="26" spans="1:15" x14ac:dyDescent="0.2">
      <c r="C26" s="62" t="s">
        <v>1</v>
      </c>
      <c r="D26" s="75">
        <v>2000</v>
      </c>
      <c r="E26" s="75"/>
      <c r="F26" s="75"/>
      <c r="G26" s="75">
        <v>2000</v>
      </c>
      <c r="H26" s="75"/>
      <c r="I26" s="75"/>
      <c r="J26" s="76">
        <v>1000</v>
      </c>
      <c r="K26" s="76"/>
      <c r="L26" s="76"/>
      <c r="M26" s="57">
        <f t="shared" ref="M26:M29" si="0">SUM(D26:L26)</f>
        <v>5000</v>
      </c>
    </row>
    <row r="27" spans="1:15" x14ac:dyDescent="0.2">
      <c r="C27" s="62" t="s">
        <v>2</v>
      </c>
      <c r="D27" s="75">
        <v>3240</v>
      </c>
      <c r="E27" s="75"/>
      <c r="F27" s="75"/>
      <c r="G27" s="75">
        <v>0</v>
      </c>
      <c r="H27" s="75"/>
      <c r="I27" s="75"/>
      <c r="J27" s="76">
        <v>0</v>
      </c>
      <c r="K27" s="76"/>
      <c r="L27" s="76"/>
      <c r="M27" s="57">
        <f t="shared" si="0"/>
        <v>3240</v>
      </c>
    </row>
    <row r="28" spans="1:15" ht="17" thickBot="1" x14ac:dyDescent="0.25">
      <c r="C28" s="1" t="s">
        <v>3</v>
      </c>
      <c r="D28" s="75">
        <v>2620.0000000000005</v>
      </c>
      <c r="E28" s="75"/>
      <c r="F28" s="75"/>
      <c r="G28" s="75">
        <v>2096</v>
      </c>
      <c r="H28" s="75"/>
      <c r="I28" s="75"/>
      <c r="J28" s="76">
        <v>1572</v>
      </c>
      <c r="K28" s="76"/>
      <c r="L28" s="76"/>
      <c r="M28" s="57">
        <f t="shared" si="0"/>
        <v>6288</v>
      </c>
    </row>
    <row r="29" spans="1:15" ht="17" thickBot="1" x14ac:dyDescent="0.25">
      <c r="C29" s="64" t="s">
        <v>41</v>
      </c>
      <c r="D29" s="77">
        <v>3564</v>
      </c>
      <c r="E29" s="77"/>
      <c r="F29" s="77"/>
      <c r="G29" s="77">
        <v>2376</v>
      </c>
      <c r="H29" s="77"/>
      <c r="I29" s="77"/>
      <c r="J29" s="78">
        <v>1980</v>
      </c>
      <c r="K29" s="78"/>
      <c r="L29" s="78"/>
      <c r="M29" s="65">
        <f t="shared" si="0"/>
        <v>7920</v>
      </c>
      <c r="N29" s="59">
        <f>SUM(M25:M29)</f>
        <v>24448</v>
      </c>
    </row>
    <row r="30" spans="1:15" ht="17" thickBot="1" x14ac:dyDescent="0.25">
      <c r="A30" s="63" t="s">
        <v>23</v>
      </c>
      <c r="B30" s="144"/>
      <c r="C30" s="7" t="s">
        <v>24</v>
      </c>
      <c r="D30" s="79" t="s">
        <v>45</v>
      </c>
      <c r="E30" s="80"/>
      <c r="F30" s="81"/>
      <c r="G30" s="79" t="s">
        <v>43</v>
      </c>
      <c r="H30" s="80"/>
      <c r="I30" s="81"/>
      <c r="J30" s="79" t="s">
        <v>44</v>
      </c>
      <c r="K30" s="80"/>
      <c r="L30" s="81"/>
      <c r="M30" s="67" t="s">
        <v>5</v>
      </c>
      <c r="N30" s="11"/>
      <c r="O30" s="12"/>
    </row>
    <row r="31" spans="1:15" ht="17" thickBot="1" x14ac:dyDescent="0.25">
      <c r="C31" s="35" t="s">
        <v>38</v>
      </c>
      <c r="D31" s="109"/>
      <c r="E31" s="110"/>
      <c r="F31" s="111"/>
      <c r="G31" s="109"/>
      <c r="H31" s="110"/>
      <c r="I31" s="111"/>
      <c r="J31" s="100"/>
      <c r="K31" s="101"/>
      <c r="L31" s="102"/>
      <c r="M31" s="66"/>
      <c r="N31" s="11"/>
      <c r="O31" s="12"/>
    </row>
    <row r="32" spans="1:15" x14ac:dyDescent="0.2">
      <c r="C32" s="26" t="s">
        <v>35</v>
      </c>
      <c r="D32" s="106">
        <v>20000</v>
      </c>
      <c r="E32" s="107"/>
      <c r="F32" s="108"/>
      <c r="G32" s="106">
        <v>10000</v>
      </c>
      <c r="H32" s="107"/>
      <c r="I32" s="108"/>
      <c r="J32" s="88">
        <v>20000</v>
      </c>
      <c r="K32" s="89"/>
      <c r="L32" s="90"/>
      <c r="M32" s="34">
        <f>SUM(D32:L32)</f>
        <v>50000</v>
      </c>
      <c r="N32" s="11"/>
      <c r="O32" s="12"/>
    </row>
    <row r="33" spans="1:15" x14ac:dyDescent="0.2">
      <c r="C33" s="6" t="s">
        <v>36</v>
      </c>
      <c r="D33" s="94">
        <v>20000</v>
      </c>
      <c r="E33" s="95"/>
      <c r="F33" s="96"/>
      <c r="G33" s="94">
        <v>10000</v>
      </c>
      <c r="H33" s="95"/>
      <c r="I33" s="96"/>
      <c r="J33" s="91">
        <v>20000</v>
      </c>
      <c r="K33" s="92"/>
      <c r="L33" s="93"/>
      <c r="M33" s="32">
        <f>SUM(D33:L33)</f>
        <v>50000</v>
      </c>
      <c r="N33" s="11"/>
      <c r="O33" s="12"/>
    </row>
    <row r="34" spans="1:15" ht="17" thickBot="1" x14ac:dyDescent="0.25">
      <c r="C34" s="35" t="s">
        <v>47</v>
      </c>
      <c r="D34" s="112"/>
      <c r="E34" s="113"/>
      <c r="F34" s="114"/>
      <c r="G34" s="112"/>
      <c r="H34" s="113"/>
      <c r="I34" s="114"/>
      <c r="J34" s="103"/>
      <c r="K34" s="104"/>
      <c r="L34" s="105"/>
      <c r="M34" s="33"/>
      <c r="N34" s="11"/>
      <c r="O34" s="12"/>
    </row>
    <row r="35" spans="1:15" x14ac:dyDescent="0.2">
      <c r="C35" s="26" t="s">
        <v>37</v>
      </c>
      <c r="D35" s="106">
        <v>45000</v>
      </c>
      <c r="E35" s="107"/>
      <c r="F35" s="108"/>
      <c r="G35" s="106">
        <v>20000</v>
      </c>
      <c r="H35" s="107"/>
      <c r="I35" s="108"/>
      <c r="J35" s="88">
        <v>20000</v>
      </c>
      <c r="K35" s="89"/>
      <c r="L35" s="90"/>
      <c r="M35" s="34">
        <f>SUM(D35:L35)</f>
        <v>85000</v>
      </c>
      <c r="N35" s="11"/>
      <c r="O35" s="12"/>
    </row>
    <row r="36" spans="1:15" x14ac:dyDescent="0.2">
      <c r="C36" s="26" t="s">
        <v>49</v>
      </c>
      <c r="D36" s="94">
        <v>100000</v>
      </c>
      <c r="E36" s="95"/>
      <c r="F36" s="96"/>
      <c r="G36" s="94">
        <v>65000</v>
      </c>
      <c r="H36" s="95"/>
      <c r="I36" s="96"/>
      <c r="J36" s="91">
        <v>80000</v>
      </c>
      <c r="K36" s="92"/>
      <c r="L36" s="93"/>
      <c r="M36" s="32">
        <f>SUM(D36:L36)</f>
        <v>245000</v>
      </c>
      <c r="N36" s="11"/>
      <c r="O36" s="12"/>
    </row>
    <row r="37" spans="1:15" x14ac:dyDescent="0.2">
      <c r="C37" s="30" t="s">
        <v>39</v>
      </c>
      <c r="D37" s="94">
        <v>154000</v>
      </c>
      <c r="E37" s="95"/>
      <c r="F37" s="96"/>
      <c r="G37" s="94">
        <v>66000</v>
      </c>
      <c r="H37" s="95"/>
      <c r="I37" s="96"/>
      <c r="J37" s="91">
        <v>20000</v>
      </c>
      <c r="K37" s="92"/>
      <c r="L37" s="93"/>
      <c r="M37" s="32">
        <f>SUM(D37:L37)</f>
        <v>240000</v>
      </c>
      <c r="N37" s="11"/>
      <c r="O37" s="12"/>
    </row>
    <row r="38" spans="1:15" ht="17" thickBot="1" x14ac:dyDescent="0.25">
      <c r="C38" s="30" t="s">
        <v>40</v>
      </c>
      <c r="D38" s="94">
        <v>5000</v>
      </c>
      <c r="E38" s="95"/>
      <c r="F38" s="96"/>
      <c r="G38" s="94">
        <v>5000</v>
      </c>
      <c r="H38" s="95"/>
      <c r="I38" s="96"/>
      <c r="J38" s="94">
        <v>5000</v>
      </c>
      <c r="K38" s="95"/>
      <c r="L38" s="96"/>
      <c r="M38" s="32">
        <f>SUM(D38:L38)</f>
        <v>15000</v>
      </c>
      <c r="N38" s="11"/>
      <c r="O38" s="12"/>
    </row>
    <row r="39" spans="1:15" ht="17" thickBot="1" x14ac:dyDescent="0.25">
      <c r="C39" s="30" t="s">
        <v>4</v>
      </c>
      <c r="D39" s="97"/>
      <c r="E39" s="98"/>
      <c r="F39" s="99"/>
      <c r="G39" s="97">
        <v>15000</v>
      </c>
      <c r="H39" s="98"/>
      <c r="I39" s="99"/>
      <c r="J39" s="97"/>
      <c r="K39" s="98"/>
      <c r="L39" s="99"/>
      <c r="M39" s="48">
        <f>SUM(D39:L39)</f>
        <v>15000</v>
      </c>
      <c r="N39" s="60">
        <f>SUM(M32:M39)</f>
        <v>700000</v>
      </c>
      <c r="O39" s="12"/>
    </row>
    <row r="40" spans="1:15" ht="17" thickBot="1" x14ac:dyDescent="0.25">
      <c r="A40" s="63" t="s">
        <v>8</v>
      </c>
      <c r="B40" s="144"/>
      <c r="C40" s="58"/>
      <c r="D40" s="72" t="s">
        <v>45</v>
      </c>
      <c r="E40" s="73"/>
      <c r="F40" s="74"/>
      <c r="G40" s="72" t="s">
        <v>43</v>
      </c>
      <c r="H40" s="73"/>
      <c r="I40" s="74"/>
      <c r="J40" s="72" t="s">
        <v>44</v>
      </c>
      <c r="K40" s="73"/>
      <c r="L40" s="74"/>
      <c r="M40" s="31" t="s">
        <v>5</v>
      </c>
      <c r="N40" s="11"/>
      <c r="O40" s="12"/>
    </row>
    <row r="41" spans="1:15" x14ac:dyDescent="0.2">
      <c r="B41" s="14" t="s">
        <v>31</v>
      </c>
      <c r="C41" s="14" t="s">
        <v>11</v>
      </c>
      <c r="D41" s="15" t="s">
        <v>9</v>
      </c>
      <c r="E41" s="15" t="s">
        <v>10</v>
      </c>
      <c r="F41" s="9" t="s">
        <v>7</v>
      </c>
      <c r="G41" s="15" t="s">
        <v>9</v>
      </c>
      <c r="H41" s="15" t="s">
        <v>10</v>
      </c>
      <c r="I41" s="9" t="s">
        <v>7</v>
      </c>
      <c r="J41" s="15" t="s">
        <v>9</v>
      </c>
      <c r="K41" s="15" t="s">
        <v>10</v>
      </c>
      <c r="L41" s="9" t="s">
        <v>7</v>
      </c>
      <c r="M41" s="53"/>
      <c r="N41" s="11"/>
      <c r="O41" s="12"/>
    </row>
    <row r="42" spans="1:15" x14ac:dyDescent="0.2">
      <c r="B42" s="84" t="s">
        <v>32</v>
      </c>
      <c r="C42" s="49" t="s">
        <v>19</v>
      </c>
      <c r="D42" s="5">
        <v>6000</v>
      </c>
      <c r="E42" s="22">
        <v>10</v>
      </c>
      <c r="F42" s="19">
        <f>D42*E42</f>
        <v>60000</v>
      </c>
      <c r="G42" s="5">
        <v>6000</v>
      </c>
      <c r="H42" s="22">
        <v>0</v>
      </c>
      <c r="I42" s="19">
        <f>G42*H42</f>
        <v>0</v>
      </c>
      <c r="J42" s="5">
        <v>6000</v>
      </c>
      <c r="K42" s="22">
        <v>0</v>
      </c>
      <c r="L42" s="19">
        <f>J42*K42</f>
        <v>0</v>
      </c>
      <c r="M42" s="54">
        <f>SUM(F42,I42,L42)</f>
        <v>60000</v>
      </c>
      <c r="N42" s="11"/>
      <c r="O42" s="12"/>
    </row>
    <row r="43" spans="1:15" x14ac:dyDescent="0.2">
      <c r="B43" s="85"/>
      <c r="C43" s="50" t="s">
        <v>20</v>
      </c>
      <c r="D43" s="18">
        <v>4000</v>
      </c>
      <c r="E43" s="23">
        <v>5</v>
      </c>
      <c r="F43" s="20">
        <f t="shared" ref="F43:F48" si="1">D43*E43</f>
        <v>20000</v>
      </c>
      <c r="G43" s="18">
        <v>4000</v>
      </c>
      <c r="H43" s="23">
        <v>0</v>
      </c>
      <c r="I43" s="20">
        <f t="shared" ref="I43:I48" si="2">G43*H43</f>
        <v>0</v>
      </c>
      <c r="J43" s="18">
        <v>4000</v>
      </c>
      <c r="K43" s="23">
        <v>0</v>
      </c>
      <c r="L43" s="20">
        <f t="shared" ref="L43:L48" si="3">J43*K43</f>
        <v>0</v>
      </c>
      <c r="M43" s="54">
        <f t="shared" ref="M43:M48" si="4">SUM(F43,I43,L43)</f>
        <v>20000</v>
      </c>
    </row>
    <row r="44" spans="1:15" ht="40" customHeight="1" x14ac:dyDescent="0.2">
      <c r="B44" s="84" t="s">
        <v>33</v>
      </c>
      <c r="C44" s="49" t="s">
        <v>21</v>
      </c>
      <c r="D44" s="5">
        <v>10000</v>
      </c>
      <c r="E44" s="22">
        <v>4</v>
      </c>
      <c r="F44" s="19">
        <f t="shared" si="1"/>
        <v>40000</v>
      </c>
      <c r="G44" s="5">
        <v>10000</v>
      </c>
      <c r="H44" s="22">
        <v>0</v>
      </c>
      <c r="I44" s="19">
        <f t="shared" si="2"/>
        <v>0</v>
      </c>
      <c r="J44" s="5">
        <v>10000</v>
      </c>
      <c r="K44" s="22">
        <v>0</v>
      </c>
      <c r="L44" s="19">
        <f t="shared" si="3"/>
        <v>0</v>
      </c>
      <c r="M44" s="54">
        <f t="shared" si="4"/>
        <v>40000</v>
      </c>
    </row>
    <row r="45" spans="1:15" x14ac:dyDescent="0.2">
      <c r="B45" s="85"/>
      <c r="C45" s="50" t="s">
        <v>22</v>
      </c>
      <c r="D45" s="18">
        <v>5000</v>
      </c>
      <c r="E45" s="23">
        <v>4</v>
      </c>
      <c r="F45" s="20">
        <f t="shared" si="1"/>
        <v>20000</v>
      </c>
      <c r="G45" s="18">
        <v>5000</v>
      </c>
      <c r="H45" s="23">
        <v>0</v>
      </c>
      <c r="I45" s="20">
        <f t="shared" si="2"/>
        <v>0</v>
      </c>
      <c r="J45" s="18">
        <v>5000</v>
      </c>
      <c r="K45" s="23">
        <v>0</v>
      </c>
      <c r="L45" s="20">
        <f t="shared" si="3"/>
        <v>0</v>
      </c>
      <c r="M45" s="54">
        <f t="shared" si="4"/>
        <v>20000</v>
      </c>
    </row>
    <row r="46" spans="1:15" ht="17" thickBot="1" x14ac:dyDescent="0.25">
      <c r="B46" s="84" t="s">
        <v>34</v>
      </c>
      <c r="C46" s="49" t="s">
        <v>28</v>
      </c>
      <c r="D46" s="5">
        <v>2800</v>
      </c>
      <c r="E46" s="22">
        <v>2</v>
      </c>
      <c r="F46" s="19">
        <f t="shared" si="1"/>
        <v>5600</v>
      </c>
      <c r="G46" s="5">
        <v>2800</v>
      </c>
      <c r="H46" s="22">
        <v>2</v>
      </c>
      <c r="I46" s="19">
        <f t="shared" si="2"/>
        <v>5600</v>
      </c>
      <c r="J46" s="5">
        <v>2800</v>
      </c>
      <c r="K46" s="22">
        <v>0</v>
      </c>
      <c r="L46" s="19">
        <f t="shared" si="3"/>
        <v>0</v>
      </c>
      <c r="M46" s="54">
        <f t="shared" si="4"/>
        <v>11200</v>
      </c>
      <c r="N46" s="28"/>
    </row>
    <row r="47" spans="1:15" ht="17" thickBot="1" x14ac:dyDescent="0.25">
      <c r="B47" s="86"/>
      <c r="C47" s="51" t="s">
        <v>29</v>
      </c>
      <c r="D47" s="3">
        <v>4088</v>
      </c>
      <c r="E47" s="24">
        <v>2</v>
      </c>
      <c r="F47" s="10">
        <f t="shared" si="1"/>
        <v>8176</v>
      </c>
      <c r="G47" s="3">
        <v>4088</v>
      </c>
      <c r="H47" s="24">
        <v>2</v>
      </c>
      <c r="I47" s="10">
        <f t="shared" si="2"/>
        <v>8176</v>
      </c>
      <c r="J47" s="3">
        <v>4088</v>
      </c>
      <c r="K47" s="24">
        <v>0</v>
      </c>
      <c r="L47" s="10">
        <f t="shared" si="3"/>
        <v>0</v>
      </c>
      <c r="M47" s="54">
        <f t="shared" si="4"/>
        <v>16352</v>
      </c>
      <c r="N47" s="61">
        <f>SUM(M42:M48)</f>
        <v>207552</v>
      </c>
    </row>
    <row r="48" spans="1:15" ht="17" thickBot="1" x14ac:dyDescent="0.25">
      <c r="B48" s="87"/>
      <c r="C48" s="52" t="s">
        <v>30</v>
      </c>
      <c r="D48" s="16">
        <v>10000</v>
      </c>
      <c r="E48" s="25">
        <v>2</v>
      </c>
      <c r="F48" s="17">
        <f t="shared" si="1"/>
        <v>20000</v>
      </c>
      <c r="G48" s="16">
        <v>10000</v>
      </c>
      <c r="H48" s="25">
        <v>2</v>
      </c>
      <c r="I48" s="17">
        <f t="shared" si="2"/>
        <v>20000</v>
      </c>
      <c r="J48" s="16">
        <v>10000</v>
      </c>
      <c r="K48" s="25">
        <v>0</v>
      </c>
      <c r="L48" s="17">
        <f t="shared" si="3"/>
        <v>0</v>
      </c>
      <c r="M48" s="55">
        <f t="shared" si="4"/>
        <v>40000</v>
      </c>
    </row>
    <row r="50" spans="4:14" x14ac:dyDescent="0.2">
      <c r="D50" s="21"/>
      <c r="F50" s="42"/>
      <c r="G50" s="43"/>
      <c r="H50" s="42"/>
      <c r="I50" s="42"/>
      <c r="J50" s="43"/>
      <c r="K50" s="42"/>
      <c r="L50" s="42"/>
      <c r="M50" s="43"/>
    </row>
    <row r="57" spans="4:14" x14ac:dyDescent="0.2">
      <c r="N57" s="29"/>
    </row>
  </sheetData>
  <mergeCells count="55">
    <mergeCell ref="D35:F35"/>
    <mergeCell ref="D36:F36"/>
    <mergeCell ref="D34:F34"/>
    <mergeCell ref="A18:A20"/>
    <mergeCell ref="D30:F30"/>
    <mergeCell ref="D31:F31"/>
    <mergeCell ref="D32:F32"/>
    <mergeCell ref="D33:F33"/>
    <mergeCell ref="G30:I30"/>
    <mergeCell ref="G32:I32"/>
    <mergeCell ref="G31:I31"/>
    <mergeCell ref="G33:I33"/>
    <mergeCell ref="G34:I34"/>
    <mergeCell ref="J30:L30"/>
    <mergeCell ref="J31:L31"/>
    <mergeCell ref="J32:L32"/>
    <mergeCell ref="J33:L33"/>
    <mergeCell ref="J34:L34"/>
    <mergeCell ref="B44:B45"/>
    <mergeCell ref="B46:B48"/>
    <mergeCell ref="B42:B43"/>
    <mergeCell ref="J35:L35"/>
    <mergeCell ref="J36:L36"/>
    <mergeCell ref="J37:L37"/>
    <mergeCell ref="J38:L38"/>
    <mergeCell ref="J39:L39"/>
    <mergeCell ref="G35:I35"/>
    <mergeCell ref="G36:I36"/>
    <mergeCell ref="G37:I37"/>
    <mergeCell ref="G38:I38"/>
    <mergeCell ref="G39:I39"/>
    <mergeCell ref="D37:F37"/>
    <mergeCell ref="D38:F38"/>
    <mergeCell ref="D39:F39"/>
    <mergeCell ref="D24:F24"/>
    <mergeCell ref="G24:I24"/>
    <mergeCell ref="J24:L24"/>
    <mergeCell ref="D25:F25"/>
    <mergeCell ref="G25:I25"/>
    <mergeCell ref="J25:L25"/>
    <mergeCell ref="D40:F40"/>
    <mergeCell ref="G40:I40"/>
    <mergeCell ref="J40:L40"/>
    <mergeCell ref="D28:F28"/>
    <mergeCell ref="G28:I28"/>
    <mergeCell ref="J28:L28"/>
    <mergeCell ref="D29:F29"/>
    <mergeCell ref="G29:I29"/>
    <mergeCell ref="J29:L29"/>
    <mergeCell ref="D26:F26"/>
    <mergeCell ref="G26:I26"/>
    <mergeCell ref="J26:L26"/>
    <mergeCell ref="D27:F27"/>
    <mergeCell ref="G27:I27"/>
    <mergeCell ref="J27:L2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5E7184-2377-DC43-9974-0D9C24B3092C}">
  <dimension ref="B1:E25"/>
  <sheetViews>
    <sheetView workbookViewId="0">
      <selection activeCell="D34" sqref="D34"/>
    </sheetView>
  </sheetViews>
  <sheetFormatPr baseColWidth="10" defaultRowHeight="16" x14ac:dyDescent="0.2"/>
  <cols>
    <col min="2" max="2" width="44" customWidth="1"/>
    <col min="3" max="3" width="112.6640625" customWidth="1"/>
    <col min="4" max="4" width="87.1640625" bestFit="1" customWidth="1"/>
    <col min="5" max="5" width="34.33203125" customWidth="1"/>
  </cols>
  <sheetData>
    <row r="1" spans="2:5" ht="17" thickBot="1" x14ac:dyDescent="0.25"/>
    <row r="2" spans="2:5" ht="17" thickBot="1" x14ac:dyDescent="0.25">
      <c r="B2" s="119"/>
      <c r="C2" s="133" t="s">
        <v>51</v>
      </c>
      <c r="D2" s="133" t="s">
        <v>52</v>
      </c>
      <c r="E2" s="133" t="s">
        <v>53</v>
      </c>
    </row>
    <row r="3" spans="2:5" ht="17" thickBot="1" x14ac:dyDescent="0.25">
      <c r="B3" s="127" t="s">
        <v>24</v>
      </c>
      <c r="C3" s="127"/>
      <c r="D3" s="128"/>
      <c r="E3" s="129"/>
    </row>
    <row r="4" spans="2:5" ht="17" thickBot="1" x14ac:dyDescent="0.25">
      <c r="B4" s="138" t="s">
        <v>12</v>
      </c>
      <c r="C4" s="130"/>
      <c r="D4" s="131"/>
      <c r="E4" s="132"/>
    </row>
    <row r="5" spans="2:5" x14ac:dyDescent="0.2">
      <c r="B5" s="139"/>
      <c r="C5" s="120" t="s">
        <v>13</v>
      </c>
      <c r="D5" s="121" t="s">
        <v>55</v>
      </c>
      <c r="E5" s="120" t="s">
        <v>14</v>
      </c>
    </row>
    <row r="6" spans="2:5" x14ac:dyDescent="0.2">
      <c r="B6" s="139"/>
      <c r="C6" s="120" t="s">
        <v>14</v>
      </c>
      <c r="D6" s="121" t="s">
        <v>56</v>
      </c>
      <c r="E6" s="121" t="s">
        <v>56</v>
      </c>
    </row>
    <row r="7" spans="2:5" x14ac:dyDescent="0.2">
      <c r="B7" s="139"/>
      <c r="C7" s="120" t="s">
        <v>15</v>
      </c>
      <c r="D7" s="121"/>
      <c r="E7" s="120" t="s">
        <v>14</v>
      </c>
    </row>
    <row r="8" spans="2:5" x14ac:dyDescent="0.2">
      <c r="B8" s="139"/>
      <c r="C8" s="120"/>
      <c r="D8" s="121"/>
      <c r="E8" s="120" t="s">
        <v>58</v>
      </c>
    </row>
    <row r="9" spans="2:5" x14ac:dyDescent="0.2">
      <c r="B9" s="139"/>
      <c r="C9" s="120"/>
      <c r="D9" s="121"/>
      <c r="E9" s="120" t="s">
        <v>59</v>
      </c>
    </row>
    <row r="10" spans="2:5" ht="17" thickBot="1" x14ac:dyDescent="0.25">
      <c r="B10" s="140" t="s">
        <v>6</v>
      </c>
      <c r="C10" s="124" t="s">
        <v>57</v>
      </c>
      <c r="D10" s="123"/>
      <c r="E10" s="124" t="s">
        <v>60</v>
      </c>
    </row>
    <row r="11" spans="2:5" ht="17" thickTop="1" x14ac:dyDescent="0.2">
      <c r="B11" s="136"/>
      <c r="C11" s="120" t="s">
        <v>63</v>
      </c>
      <c r="D11" s="121" t="s">
        <v>63</v>
      </c>
      <c r="E11" s="120" t="s">
        <v>61</v>
      </c>
    </row>
    <row r="12" spans="2:5" x14ac:dyDescent="0.2">
      <c r="B12" s="136"/>
      <c r="C12" s="120" t="s">
        <v>69</v>
      </c>
      <c r="D12" s="121" t="s">
        <v>68</v>
      </c>
      <c r="E12" s="120" t="s">
        <v>72</v>
      </c>
    </row>
    <row r="13" spans="2:5" x14ac:dyDescent="0.2">
      <c r="B13" s="136"/>
      <c r="C13" s="120" t="s">
        <v>16</v>
      </c>
      <c r="D13" s="121" t="s">
        <v>64</v>
      </c>
      <c r="E13" s="120" t="s">
        <v>73</v>
      </c>
    </row>
    <row r="14" spans="2:5" x14ac:dyDescent="0.2">
      <c r="B14" s="136"/>
      <c r="C14" s="120" t="s">
        <v>65</v>
      </c>
      <c r="D14" s="121" t="s">
        <v>73</v>
      </c>
      <c r="E14" s="120" t="s">
        <v>71</v>
      </c>
    </row>
    <row r="15" spans="2:5" x14ac:dyDescent="0.2">
      <c r="B15" s="137"/>
      <c r="C15" s="120" t="s">
        <v>64</v>
      </c>
      <c r="D15" s="121" t="s">
        <v>66</v>
      </c>
      <c r="E15" s="120"/>
    </row>
    <row r="16" spans="2:5" x14ac:dyDescent="0.2">
      <c r="B16" s="137"/>
      <c r="C16" s="120" t="s">
        <v>76</v>
      </c>
      <c r="D16" s="121" t="s">
        <v>70</v>
      </c>
      <c r="E16" s="120"/>
    </row>
    <row r="17" spans="2:5" ht="17" thickBot="1" x14ac:dyDescent="0.25">
      <c r="B17" s="140" t="s">
        <v>54</v>
      </c>
      <c r="C17" s="123" t="s">
        <v>74</v>
      </c>
      <c r="D17" s="123"/>
      <c r="E17" s="124"/>
    </row>
    <row r="18" spans="2:5" ht="17" thickTop="1" x14ac:dyDescent="0.2">
      <c r="B18" s="134"/>
      <c r="C18" s="121" t="s">
        <v>17</v>
      </c>
      <c r="D18" s="121" t="s">
        <v>62</v>
      </c>
      <c r="E18" s="120" t="s">
        <v>73</v>
      </c>
    </row>
    <row r="19" spans="2:5" x14ac:dyDescent="0.2">
      <c r="B19" s="134"/>
      <c r="C19" s="121" t="s">
        <v>75</v>
      </c>
      <c r="D19" s="121" t="s">
        <v>80</v>
      </c>
      <c r="E19" s="120" t="s">
        <v>61</v>
      </c>
    </row>
    <row r="20" spans="2:5" x14ac:dyDescent="0.2">
      <c r="B20" s="134"/>
      <c r="C20" s="121" t="s">
        <v>82</v>
      </c>
      <c r="D20" s="121" t="s">
        <v>67</v>
      </c>
      <c r="E20" s="120" t="s">
        <v>77</v>
      </c>
    </row>
    <row r="21" spans="2:5" x14ac:dyDescent="0.2">
      <c r="B21" s="134"/>
      <c r="C21" s="121" t="s">
        <v>78</v>
      </c>
      <c r="D21" s="121" t="s">
        <v>64</v>
      </c>
      <c r="E21" s="120" t="s">
        <v>81</v>
      </c>
    </row>
    <row r="22" spans="2:5" x14ac:dyDescent="0.2">
      <c r="B22" s="134"/>
      <c r="C22" s="121" t="s">
        <v>18</v>
      </c>
      <c r="D22" s="121" t="s">
        <v>73</v>
      </c>
      <c r="E22" s="120"/>
    </row>
    <row r="23" spans="2:5" x14ac:dyDescent="0.2">
      <c r="B23" s="134"/>
      <c r="C23" s="121" t="s">
        <v>64</v>
      </c>
      <c r="D23" s="121"/>
      <c r="E23" s="120"/>
    </row>
    <row r="24" spans="2:5" x14ac:dyDescent="0.2">
      <c r="B24" s="141"/>
      <c r="C24" s="121" t="s">
        <v>79</v>
      </c>
      <c r="D24" s="126"/>
      <c r="E24" s="120"/>
    </row>
    <row r="25" spans="2:5" ht="17" thickBot="1" x14ac:dyDescent="0.25">
      <c r="B25" s="135"/>
      <c r="C25" s="122"/>
      <c r="D25" s="125"/>
      <c r="E25" s="118"/>
    </row>
  </sheetData>
  <mergeCells count="1">
    <mergeCell ref="B4:B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Annual and Total Budget</vt:lpstr>
      <vt:lpstr>Annual Scopes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2023-05-26T00:28:41Z</dcterms:created>
  <dcterms:modified xsi:type="dcterms:W3CDTF">2023-06-12T23:05:03Z</dcterms:modified>
</cp:coreProperties>
</file>