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s\A_MGMT\23-24 Budget\1031-203050\"/>
    </mc:Choice>
  </mc:AlternateContent>
  <xr:revisionPtr revIDLastSave="0" documentId="13_ncr:1_{AFC6721D-9F10-4076-A84D-460097B440DE}" xr6:coauthVersionLast="47" xr6:coauthVersionMax="47" xr10:uidLastSave="{00000000-0000-0000-0000-000000000000}"/>
  <bookViews>
    <workbookView xWindow="59160" yWindow="2145" windowWidth="23985" windowHeight="1206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26" i="1"/>
  <c r="D26" i="1"/>
  <c r="K25" i="1"/>
  <c r="D25" i="1"/>
  <c r="D17" i="1"/>
  <c r="K33" i="1"/>
  <c r="K32" i="1"/>
  <c r="K18" i="1"/>
  <c r="K19" i="1"/>
  <c r="K20" i="1"/>
  <c r="K21" i="1"/>
  <c r="K22" i="1"/>
  <c r="K24" i="1"/>
  <c r="K27" i="1"/>
  <c r="K28" i="1"/>
  <c r="K29" i="1"/>
  <c r="K30" i="1"/>
  <c r="K17" i="1"/>
  <c r="D18" i="1"/>
  <c r="D19" i="1"/>
  <c r="D20" i="1"/>
  <c r="D21" i="1"/>
  <c r="D22" i="1"/>
  <c r="D23" i="1"/>
  <c r="D24" i="1"/>
  <c r="D27" i="1"/>
  <c r="D28" i="1"/>
  <c r="D29" i="1"/>
  <c r="D30" i="1"/>
  <c r="A3" i="4"/>
  <c r="M31" i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<sst xmlns="http://schemas.openxmlformats.org/spreadsheetml/2006/main" count="1195" uniqueCount="1137">
  <si>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</si>
  <si>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</si>
  <si>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</si>
  <si>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</si>
  <si>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</si>
  <si>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</si>
  <si>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</si>
  <si>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</si>
  <si>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</si>
  <si>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</si>
  <si>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</si>
  <si>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</si>
  <si>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</si>
  <si>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</si>
  <si>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</si>
  <si>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</si>
  <si>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</si>
  <si>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</si>
  <si>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</si>
  <si>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</si>
  <si>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</si>
  <si>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</si>
  <si>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</si>
  <si>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</si>
  <si>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</si>
  <si>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</si>
  <si>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</si>
  <si>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</si>
  <si>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</si>
  <si>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</si>
  <si>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</si>
  <si>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</si>
  <si>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</si>
  <si>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</si>
  <si>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</si>
  <si>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</si>
  <si>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</si>
  <si>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</si>
  <si>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</si>
  <si>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</si>
  <si>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</si>
  <si>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</si>
  <si>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</si>
  <si>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</si>
  <si>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</si>
  <si>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</si>
  <si>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</si>
  <si>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</si>
  <si>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</si>
  <si>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</si>
  <si>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</si>
  <si>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</si>
  <si>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</si>
  <si>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</si>
  <si>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</si>
  <si>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</si>
  <si>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</si>
  <si>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</si>
  <si>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</si>
  <si>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</si>
  <si>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</si>
  <si>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</si>
  <si>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</si>
  <si>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</si>
  <si>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</si>
  <si>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</si>
  <si>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</si>
  <si>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</si>
  <si>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</si>
  <si>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</si>
  <si>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</si>
  <si>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</si>
  <si>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</si>
  <si>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</si>
  <si>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</si>
  <si>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</si>
  <si>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</si>
  <si>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</si>
  <si>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</si>
  <si>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</si>
  <si>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</si>
  <si>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</si>
  <si>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</si>
  <si>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</si>
  <si>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</si>
  <si>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</si>
  <si>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</si>
  <si>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</si>
  <si>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</si>
  <si>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</si>
  <si>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</si>
  <si>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</si>
  <si>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</si>
  <si>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</si>
  <si>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</si>
  <si>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</si>
  <si>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</si>
  <si>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</si>
  <si>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</si>
  <si>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</si>
  <si>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</si>
  <si>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</si>
  <si>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</si>
  <si>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</si>
  <si>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</si>
  <si>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</si>
  <si>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</si>
  <si>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</si>
  <si>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</si>
  <si>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</si>
  <si>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</si>
  <si>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</si>
  <si>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</si>
  <si>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</si>
  <si>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</si>
  <si>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</si>
  <si>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</si>
  <si>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</si>
  <si>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</si>
  <si>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</si>
  <si>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</si>
  <si>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</si>
  <si>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</si>
  <si>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</si>
  <si>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</si>
  <si>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</si>
  <si>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</si>
  <si>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</si>
  <si>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</si>
  <si>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</si>
  <si>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</si>
  <si>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</si>
  <si>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</si>
  <si>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</si>
  <si>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</si>
  <si>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</si>
  <si>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</si>
  <si>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</si>
  <si>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</si>
  <si>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</si>
  <si>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</si>
  <si>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</si>
  <si>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</si>
  <si>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</si>
  <si>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</si>
  <si>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</si>
  <si>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</si>
  <si>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</si>
  <si>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</si>
  <si>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</si>
  <si>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</si>
  <si>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</si>
  <si>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</si>
  <si>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</si>
  <si>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</si>
  <si>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</si>
  <si>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</si>
  <si>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</si>
  <si>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</si>
  <si>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</si>
  <si>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</si>
  <si>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</si>
  <si>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</si>
  <si>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</si>
  <si>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</si>
  <si>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</si>
  <si>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</si>
  <si>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</si>
  <si>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</si>
  <si>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</si>
  <si>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</si>
  <si>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</si>
  <si>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</si>
  <si>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</si>
  <si>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</si>
  <si>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</si>
  <si>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</si>
  <si>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</si>
  <si>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</si>
  <si>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</si>
  <si>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</si>
  <si>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</si>
  <si>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</si>
  <si>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</si>
  <si>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</si>
  <si>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</si>
  <si>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</si>
  <si>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</si>
  <si>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</si>
  <si>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</si>
  <si>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</si>
  <si>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</si>
  <si>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</si>
  <si>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</si>
  <si>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</si>
  <si>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</si>
  <si>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</si>
  <si>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</si>
  <si>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</si>
  <si>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</si>
  <si>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</si>
  <si>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</si>
  <si>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</si>
  <si>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</si>
  <si>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</si>
  <si>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</si>
  <si>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</si>
  <si>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</si>
  <si>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</si>
  <si>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</si>
  <si>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</si>
  <si>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</si>
  <si>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</si>
  <si>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</si>
  <si>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</si>
  <si>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</si>
  <si>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</si>
  <si>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</si>
  <si>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</si>
  <si>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</si>
  <si>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</si>
  <si>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</si>
  <si>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</si>
  <si>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</si>
  <si>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</si>
  <si>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</si>
  <si>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</si>
  <si>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</si>
  <si>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</si>
  <si>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</si>
  <si>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</si>
  <si>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</si>
  <si>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</si>
  <si>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</si>
  <si>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</si>
  <si>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</si>
  <si>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</si>
  <si>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</si>
  <si>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</si>
  <si>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</si>
  <si>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</si>
  <si>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</si>
  <si>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</si>
  <si>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</si>
  <si>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</si>
  <si>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</si>
  <si>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</si>
  <si>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</si>
  <si>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</si>
  <si>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</si>
  <si>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</si>
  <si>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</si>
  <si>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</si>
  <si>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</si>
  <si>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</si>
  <si>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</si>
  <si>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</si>
  <si>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</si>
  <si>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</si>
  <si>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</si>
  <si>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</si>
  <si>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</si>
  <si>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</si>
  <si>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</si>
  <si>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</si>
  <si>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</si>
  <si>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</si>
  <si>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</si>
  <si>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</si>
  <si>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</si>
  <si>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</si>
  <si>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</si>
  <si>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</si>
  <si>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</si>
  <si>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</si>
  <si>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</si>
  <si>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</si>
  <si>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</si>
  <si>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</si>
  <si>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</si>
  <si>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</si>
  <si>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</si>
  <si>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</si>
  <si>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</si>
  <si>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</si>
  <si>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</si>
  <si>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</si>
  <si>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</si>
  <si>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</si>
  <si>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</si>
  <si>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</si>
  <si>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</si>
  <si>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</si>
  <si>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</si>
  <si>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</si>
  <si>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</si>
  <si>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</si>
  <si>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</si>
  <si>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</si>
  <si>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</si>
  <si>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</si>
  <si>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</si>
  <si>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</si>
  <si>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</si>
  <si>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</si>
  <si>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</si>
  <si>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</si>
  <si>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</si>
  <si>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</si>
  <si>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</si>
  <si>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</si>
  <si>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</si>
  <si>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</si>
  <si>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</si>
  <si>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</si>
  <si>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</si>
  <si>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</si>
  <si>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</si>
  <si>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</si>
  <si>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</si>
  <si>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</si>
  <si>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</si>
  <si>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</si>
  <si>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</si>
  <si>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</si>
  <si>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</si>
  <si>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</si>
  <si>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</si>
  <si>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</si>
  <si>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</si>
  <si>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</si>
  <si>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</si>
  <si>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</si>
  <si>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</si>
  <si>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</si>
  <si>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</si>
  <si>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</si>
  <si>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</si>
  <si>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</si>
  <si>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</si>
  <si>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</si>
  <si>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</si>
  <si>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</si>
  <si>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</si>
  <si>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</si>
  <si>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</si>
  <si>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</si>
  <si>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</si>
  <si>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</si>
  <si>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</si>
  <si>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</si>
  <si>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</si>
  <si>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</si>
  <si>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</si>
  <si>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</si>
  <si>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</si>
  <si>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</si>
  <si>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</si>
  <si>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</si>
  <si>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</si>
  <si>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</si>
  <si>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</si>
  <si>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</si>
  <si>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</si>
  <si>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</si>
  <si>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</si>
  <si>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</si>
  <si>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</si>
  <si>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</si>
  <si>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</si>
  <si>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</si>
  <si>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</si>
  <si>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</si>
  <si>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</si>
  <si>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</si>
  <si>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</si>
  <si>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</si>
  <si>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</si>
  <si>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</si>
  <si>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</si>
  <si>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</si>
  <si>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</si>
  <si>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</si>
  <si>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</si>
  <si>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</si>
  <si>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</si>
  <si>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</si>
  <si>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</si>
  <si>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</si>
  <si>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</si>
  <si>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</si>
  <si>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</si>
  <si>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</si>
  <si>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</si>
  <si>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</si>
  <si>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</si>
  <si>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</si>
  <si>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</si>
  <si>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</si>
  <si>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</si>
  <si>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</si>
  <si>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</si>
  <si>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</si>
  <si>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</si>
  <si>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</si>
  <si>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</si>
  <si>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</si>
  <si>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</si>
  <si>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</si>
  <si>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</si>
  <si>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</si>
  <si>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</si>
  <si>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</si>
  <si>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</si>
  <si>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</si>
  <si>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</si>
  <si>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</si>
  <si>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</si>
  <si>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</si>
  <si>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</si>
  <si>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</si>
  <si>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</si>
  <si>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</si>
  <si>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</si>
  <si>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</si>
  <si>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</si>
  <si>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</si>
  <si>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</si>
  <si>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</si>
  <si>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</si>
  <si>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</si>
  <si>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</si>
  <si>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</si>
  <si>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</si>
  <si>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</si>
  <si>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</si>
  <si>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</si>
  <si>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</si>
  <si>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</si>
  <si>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</si>
  <si>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</si>
  <si>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</si>
  <si>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</si>
  <si>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</si>
  <si>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</si>
  <si>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</si>
  <si>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</si>
  <si>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</si>
  <si>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</si>
  <si>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</si>
  <si>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</si>
  <si>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</si>
  <si>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</si>
  <si>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</si>
  <si>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</si>
  <si>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</si>
  <si>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</si>
  <si>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</si>
  <si>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</si>
  <si>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</si>
  <si>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</si>
  <si>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</si>
  <si>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</si>
  <si>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</si>
  <si>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</si>
  <si>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</si>
  <si>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</si>
  <si>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</si>
  <si>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</si>
  <si>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</si>
  <si>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</si>
  <si>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</si>
  <si>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</si>
  <si>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</si>
  <si>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</si>
  <si>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</si>
  <si>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</si>
  <si>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</si>
  <si>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</si>
  <si>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</si>
  <si>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</si>
  <si>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</si>
  <si>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</si>
  <si>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</si>
  <si>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</si>
  <si>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</si>
  <si>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</si>
  <si>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</si>
  <si>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</si>
  <si>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</si>
  <si>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</si>
  <si>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</si>
  <si>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</si>
  <si>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</si>
  <si>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</si>
  <si>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</si>
  <si>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</si>
  <si>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</si>
  <si>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</si>
  <si>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</si>
  <si>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</si>
  <si>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</si>
  <si>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</si>
  <si>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</si>
  <si>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</si>
  <si>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</si>
  <si>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</si>
  <si>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</si>
  <si>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</si>
  <si>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</si>
  <si>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</si>
  <si>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</si>
  <si>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</si>
  <si>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</si>
  <si>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</si>
  <si>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</si>
  <si>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</si>
  <si>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</si>
  <si>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</si>
  <si>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</si>
  <si>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</si>
  <si>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</si>
  <si>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</si>
  <si>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</si>
  <si>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</si>
  <si>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</si>
  <si>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</si>
  <si>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</si>
  <si>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</si>
  <si>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</si>
  <si>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</si>
  <si>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</si>
  <si>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</si>
  <si>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</si>
  <si>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</si>
  <si>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</si>
  <si>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</si>
  <si>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</si>
  <si>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</si>
  <si>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</si>
  <si>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</si>
  <si>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</si>
  <si>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</si>
  <si>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</si>
  <si>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</si>
  <si>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</si>
  <si>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</si>
  <si>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</si>
  <si>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</si>
  <si>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</si>
  <si>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</si>
  <si>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</si>
  <si>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</si>
  <si>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</si>
  <si>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</si>
  <si>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</si>
  <si>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</si>
  <si>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</si>
  <si>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</si>
  <si>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</si>
  <si>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</si>
  <si>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</si>
  <si>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</si>
  <si>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</si>
  <si>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</si>
  <si>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</si>
  <si>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</si>
  <si>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</si>
  <si>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</si>
  <si>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</si>
  <si>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</si>
  <si>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</si>
  <si>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</si>
  <si>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</si>
  <si>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</si>
  <si>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</si>
  <si>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</si>
  <si>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</si>
  <si>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</si>
  <si>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</si>
  <si>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</si>
  <si>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</si>
  <si>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</si>
  <si>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</si>
  <si>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</si>
  <si>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</si>
  <si>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</si>
  <si>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</si>
  <si>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</si>
  <si>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</si>
  <si>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</si>
  <si>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</si>
  <si>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</si>
  <si>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</si>
  <si>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</si>
  <si>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</si>
  <si>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</si>
  <si>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</si>
  <si>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</si>
  <si>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</si>
  <si>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</si>
  <si>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</si>
  <si>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</si>
  <si>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</si>
  <si>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</si>
  <si>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</si>
  <si>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</si>
  <si>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</si>
  <si>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</si>
  <si>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</si>
  <si>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</si>
  <si>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</si>
  <si>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</si>
  <si>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</si>
  <si>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</si>
  <si>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</si>
  <si>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</si>
  <si>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</si>
  <si>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</si>
  <si>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</si>
  <si>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</si>
  <si>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</si>
  <si>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</si>
  <si>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</si>
  <si>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</si>
  <si>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</si>
  <si>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</si>
  <si>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</si>
  <si>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</si>
  <si>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</si>
  <si>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</si>
  <si>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</si>
  <si>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</si>
  <si>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</si>
  <si>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</si>
  <si>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</si>
  <si>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</si>
  <si>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</si>
  <si>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</si>
  <si>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</si>
  <si>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</si>
  <si>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</si>
  <si>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</si>
  <si>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</si>
  <si>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</si>
  <si>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</si>
  <si>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</si>
  <si>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</si>
  <si>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</si>
  <si>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</si>
  <si>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</si>
  <si>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</si>
  <si>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</si>
  <si>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</si>
  <si>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</si>
  <si>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</si>
  <si>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</si>
  <si>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</si>
  <si>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</si>
  <si>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</si>
  <si>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</si>
  <si>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</si>
  <si>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</si>
  <si>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</si>
  <si>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</si>
  <si>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</si>
  <si>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</si>
  <si>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</si>
  <si>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</si>
  <si>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</si>
  <si>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</si>
  <si>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</si>
  <si>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</si>
  <si>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</si>
  <si>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</si>
  <si>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</si>
  <si>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</si>
  <si>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</si>
  <si>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</si>
  <si>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</si>
  <si>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</si>
  <si>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</si>
  <si>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</si>
  <si>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</si>
  <si>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</si>
  <si>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</si>
  <si>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</si>
  <si>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</si>
  <si>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</si>
  <si>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</si>
  <si>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</si>
  <si>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</si>
  <si>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</si>
  <si>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</si>
  <si>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</si>
  <si>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</si>
  <si>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</si>
  <si>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</si>
  <si>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</si>
  <si>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</si>
  <si>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</si>
  <si>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</si>
  <si>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</si>
  <si>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</si>
  <si>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</si>
  <si>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</si>
  <si>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</si>
  <si>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</si>
  <si>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</si>
  <si>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</si>
  <si>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</si>
  <si>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</si>
  <si>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</si>
  <si>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</si>
  <si>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</si>
  <si>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</si>
  <si>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</si>
  <si>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</si>
  <si>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</si>
  <si>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</si>
  <si>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</si>
  <si>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</si>
  <si>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</si>
  <si>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</si>
  <si>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</si>
  <si>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</si>
  <si>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</si>
  <si>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</si>
  <si>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</si>
  <si>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</si>
  <si>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</si>
  <si>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</si>
  <si>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</si>
  <si>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</si>
  <si>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</si>
  <si>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</si>
  <si>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</si>
  <si>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</si>
  <si>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</si>
  <si>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</si>
  <si>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</si>
  <si>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</si>
  <si>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</si>
  <si>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</si>
  <si>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</si>
  <si>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</si>
  <si>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</si>
  <si>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</si>
  <si>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</si>
  <si>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</si>
  <si>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</si>
  <si>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</si>
  <si>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</si>
  <si>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</si>
  <si>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</si>
  <si>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</si>
  <si>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</si>
  <si>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</si>
  <si>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</si>
  <si>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</si>
  <si>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</si>
  <si>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</si>
  <si>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</si>
  <si>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</si>
  <si>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</si>
  <si>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</si>
  <si>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</si>
  <si>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</si>
  <si>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</si>
  <si>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</si>
  <si>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</si>
  <si>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</si>
  <si>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</si>
  <si>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</si>
  <si>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</si>
  <si>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</si>
  <si>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</si>
  <si>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</si>
  <si>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</si>
  <si>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</si>
  <si>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</si>
  <si>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</si>
  <si>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</si>
  <si>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</si>
  <si>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</si>
  <si>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</si>
  <si>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</si>
  <si>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</si>
  <si>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</si>
  <si>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</si>
  <si>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</si>
  <si>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</si>
  <si>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</si>
  <si>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</si>
  <si>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</si>
  <si>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</si>
  <si>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</si>
  <si>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</si>
  <si>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</si>
  <si>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</si>
  <si>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</si>
  <si>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</si>
  <si>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</si>
  <si>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</si>
  <si>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</si>
  <si>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</si>
  <si>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</si>
  <si>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</si>
  <si>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</si>
  <si>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</si>
  <si>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</si>
  <si>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</si>
  <si>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</si>
  <si>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</si>
  <si>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</si>
  <si>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</si>
  <si>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</si>
  <si>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</si>
  <si>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</si>
  <si>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</si>
  <si>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</si>
  <si>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</si>
  <si>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</si>
  <si>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</si>
  <si>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</si>
  <si>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</si>
  <si>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</si>
  <si>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</si>
  <si>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</si>
  <si>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</si>
  <si>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</si>
  <si>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</si>
  <si>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</si>
  <si>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</si>
  <si>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</si>
  <si>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</si>
  <si>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</si>
  <si>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</si>
  <si>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</si>
  <si>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</si>
  <si>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</si>
  <si>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</si>
  <si>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</si>
  <si>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</si>
  <si>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</si>
  <si>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</si>
  <si>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</si>
  <si>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</si>
  <si>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</si>
  <si>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</si>
  <si>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</si>
  <si>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</si>
  <si>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</si>
  <si>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</si>
  <si>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</si>
  <si>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</si>
  <si>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</si>
  <si>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</si>
  <si>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</si>
  <si>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</si>
  <si>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</si>
  <si>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</si>
  <si>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</si>
  <si>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</si>
  <si>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</si>
  <si>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</si>
  <si>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</si>
  <si>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</si>
  <si>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</si>
  <si>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</si>
  <si>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</si>
  <si>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</si>
  <si>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</si>
  <si>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</si>
  <si>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</si>
  <si>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</si>
  <si>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</si>
  <si>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</si>
  <si>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</si>
  <si>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</si>
  <si>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</si>
  <si>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</si>
  <si>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</si>
  <si>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</si>
  <si>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</si>
  <si>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</si>
  <si>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</si>
  <si>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</si>
  <si>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</si>
  <si>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</si>
  <si>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</si>
  <si>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</si>
  <si>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</si>
  <si>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</si>
  <si>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</si>
  <si>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</si>
  <si>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</si>
  <si>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</si>
  <si>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</si>
  <si>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</si>
  <si>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</si>
  <si>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</si>
  <si>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</si>
  <si>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</si>
  <si>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</si>
  <si>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</si>
  <si>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</si>
  <si>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</si>
  <si>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</si>
  <si>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</si>
  <si>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</si>
  <si>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</si>
  <si>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</si>
  <si>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</si>
  <si>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</si>
  <si>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</si>
  <si>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</si>
  <si>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</si>
  <si>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</si>
  <si>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</si>
  <si>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</si>
  <si>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</si>
  <si>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</si>
  <si>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</si>
  <si>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</si>
  <si>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</si>
  <si>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</si>
  <si>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</si>
  <si>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</si>
  <si>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</si>
  <si>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</si>
  <si>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</si>
  <si>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</si>
  <si>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</si>
  <si>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</si>
  <si>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</si>
  <si>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</si>
  <si>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</si>
  <si>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</si>
  <si>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</si>
  <si>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</si>
  <si>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</si>
  <si>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</si>
  <si>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</si>
  <si>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</si>
  <si>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</si>
  <si>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</si>
  <si>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</si>
  <si>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</si>
  <si>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</si>
  <si>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</si>
  <si>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</si>
  <si>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</si>
  <si>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</si>
  <si>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</si>
  <si>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</si>
  <si>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</si>
  <si>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</si>
  <si>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</si>
  <si>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</si>
  <si>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</si>
  <si>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</si>
  <si>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</si>
  <si>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</si>
  <si>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</si>
  <si>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</si>
  <si>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</si>
  <si>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</si>
  <si>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</si>
  <si>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</si>
  <si>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</si>
  <si>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</si>
  <si>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</si>
  <si>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</si>
  <si>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</si>
  <si>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</si>
  <si>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</si>
  <si>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</si>
  <si>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</si>
  <si>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</si>
  <si>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</si>
  <si>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</si>
  <si>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</si>
  <si>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</si>
  <si>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</si>
  <si>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</si>
  <si>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</si>
  <si>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</si>
  <si>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</si>
  <si>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</si>
  <si>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</si>
  <si>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</si>
  <si>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</si>
  <si>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</si>
  <si>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</si>
  <si>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</si>
  <si>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</si>
  <si>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</si>
  <si>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</si>
  <si>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</si>
  <si>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</si>
  <si>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</si>
  <si>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</si>
  <si>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</si>
  <si>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</si>
  <si>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</si>
  <si>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</si>
  <si>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</si>
  <si>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</si>
  <si>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</si>
  <si>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</si>
  <si>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</si>
  <si>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</si>
  <si>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</si>
  <si>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</si>
  <si>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</si>
  <si>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</si>
  <si>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</si>
  <si>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</si>
  <si>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</si>
  <si>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</si>
  <si>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</si>
  <si>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</si>
  <si>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</si>
  <si>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</si>
  <si>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</si>
  <si>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</si>
  <si>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</si>
  <si>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</si>
  <si>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</si>
  <si>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</si>
  <si>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</si>
  <si>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</si>
  <si>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</si>
  <si>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</si>
  <si>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</si>
  <si>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</si>
  <si>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</si>
  <si>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</si>
  <si>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</si>
  <si>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</si>
  <si>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</si>
  <si>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</si>
  <si>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</si>
  <si>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</si>
  <si>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</si>
  <si>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</si>
  <si>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</si>
  <si>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</si>
  <si>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</si>
  <si>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</si>
  <si>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</si>
  <si>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</si>
  <si>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</si>
  <si>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</si>
  <si>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</si>
  <si>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</si>
  <si>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</si>
  <si>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</si>
  <si>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</si>
  <si>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</si>
  <si>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</si>
  <si>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</si>
  <si>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</si>
  <si>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</si>
  <si>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</si>
  <si>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</si>
  <si>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</si>
  <si>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</si>
  <si>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</si>
  <si>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</si>
  <si>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</si>
  <si>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</si>
  <si>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</si>
  <si>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</si>
  <si>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</si>
  <si>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</si>
  <si>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</si>
  <si>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</si>
  <si>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</si>
  <si>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</si>
  <si>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</si>
  <si>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</si>
  <si>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</si>
  <si>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</si>
  <si>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</si>
  <si>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</si>
  <si>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</si>
  <si>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</si>
  <si>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</si>
  <si>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</si>
  <si>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</si>
  <si>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</si>
  <si>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</si>
  <si>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</si>
  <si>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</si>
  <si>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</si>
  <si>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</si>
  <si>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</si>
  <si>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</si>
  <si>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</si>
  <si>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</si>
  <si>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</si>
  <si>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</si>
  <si>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</si>
  <si>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</si>
  <si>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</si>
  <si>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</si>
  <si>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</si>
  <si>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</si>
  <si>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</si>
  <si>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</si>
  <si>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</si>
  <si>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</si>
  <si>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</si>
  <si>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</si>
  <si>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</si>
  <si>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</si>
  <si>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</si>
  <si>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</si>
  <si>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</si>
  <si>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</si>
  <si>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</si>
  <si>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</si>
  <si>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</si>
  <si>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</si>
  <si>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</si>
  <si>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</si>
  <si>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</si>
  <si>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</si>
  <si>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</si>
  <si>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</si>
  <si>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</si>
  <si>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</si>
  <si>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JUVENILE PROBATION</t>
  </si>
  <si>
    <t>22/23</t>
  </si>
  <si>
    <r>
      <t xml:space="preserve">Probation recieved a Pre-Trial grant through the Judicial Council (JCC), Superior Court of California, to support expanded services and supports for individuals on pre-trial.  There is one time funding of $140,000 expiring in June 2024, and ongoing funding of $140,000 per year. The original budget, approved at adopted budget, included a vehicle, radio and cage purchase, as well as funding for an extra help position. The Department submitted a revised budget to JCC to cover the increase in vehicle cost, which was approved by JCC in January 2023.  This transfer will establish the budget for </t>
    </r>
    <r>
      <rPr>
        <u/>
        <sz val="14"/>
        <color rgb="FF7030A0"/>
        <rFont val="Arial"/>
        <family val="2"/>
      </rPr>
      <t>one-time</t>
    </r>
    <r>
      <rPr>
        <sz val="14"/>
        <color rgb="FF7030A0"/>
        <rFont val="Arial"/>
        <family val="2"/>
      </rPr>
      <t xml:space="preserve"> funding and will align the revised budget to Banner so the fixed assets can be encumbered prior to June 30th.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</si>
</sst>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u/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topLeftCell="A3" workbookViewId="0">
      <selection activeCell="N30" sqref="N30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 t="s">
        <v>10</v>
      </c>
      <c r="B1" s="64"/>
      <c r="E1" s="26"/>
      <c r="F1" s="113" t="s">
        <v>915</v>
      </c>
      <c r="G1" s="113"/>
      <c r="H1" s="113"/>
      <c r="I1" s="113"/>
      <c r="J1" s="113"/>
      <c r="L1" s="82" t="s">
        <v>917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05" t="s">
        <v>1134</v>
      </c>
      <c r="E5" s="105"/>
      <c r="F5" s="105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45042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1135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6" t="s">
        <v>1136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/>
      <c r="B17" s="42"/>
      <c r="C17" s="43"/>
      <c r="D17" s="30" t="str">
        <f>+VLOOKUP(+C17,ACCT!$A:$B,2,FALSE)</f>
        <v xml:space="preserve"> </v>
      </c>
      <c r="E17" s="44"/>
      <c r="F17" s="60"/>
      <c r="G17" s="7"/>
      <c r="H17" s="94">
        <v>1031</v>
      </c>
      <c r="I17" s="94">
        <v>203050</v>
      </c>
      <c r="J17" s="96">
        <v>611200</v>
      </c>
      <c r="K17" s="97" t="str">
        <f>+VLOOKUP(+J17,ACCT!$A:$B,2,FALSE)</f>
        <v>EXTRA HELP</v>
      </c>
      <c r="L17" s="44">
        <v>2216</v>
      </c>
      <c r="M17" s="60">
        <v>11000</v>
      </c>
    </row>
    <row r="18" spans="1:13" ht="16.5" x14ac:dyDescent="0.3">
      <c r="A18" s="42">
        <v>1031</v>
      </c>
      <c r="B18" s="42">
        <v>203050</v>
      </c>
      <c r="C18" s="43">
        <v>722000</v>
      </c>
      <c r="D18" s="30" t="str">
        <f>+VLOOKUP(+C18,ACCT!$A:$B,2,FALSE)</f>
        <v>OFFICE SUPPLIES</v>
      </c>
      <c r="E18" s="45">
        <v>2216</v>
      </c>
      <c r="F18" s="60">
        <v>786</v>
      </c>
      <c r="G18" s="34">
        <v>0</v>
      </c>
      <c r="H18" s="94">
        <v>1031</v>
      </c>
      <c r="I18" s="94">
        <v>203050</v>
      </c>
      <c r="J18" s="96">
        <v>719000</v>
      </c>
      <c r="K18" s="97" t="str">
        <f>+VLOOKUP(+J18,ACCT!$A:$B,2,FALSE)</f>
        <v>MEDICAL, DENTAL &amp; LAB SUPPLIES</v>
      </c>
      <c r="L18" s="45">
        <v>2216</v>
      </c>
      <c r="M18" s="60">
        <v>168</v>
      </c>
    </row>
    <row r="19" spans="1:13" ht="16.5" x14ac:dyDescent="0.3">
      <c r="A19" s="42">
        <v>1031</v>
      </c>
      <c r="B19" s="42">
        <v>203050</v>
      </c>
      <c r="C19" s="43">
        <v>729200</v>
      </c>
      <c r="D19" s="30" t="str">
        <f>+VLOOKUP(+C19,ACCT!$A:$B,2,FALSE)</f>
        <v>TRAINING</v>
      </c>
      <c r="E19" s="45">
        <v>2216</v>
      </c>
      <c r="F19" s="61">
        <v>2080</v>
      </c>
      <c r="G19" s="40"/>
      <c r="H19" s="94">
        <v>1031</v>
      </c>
      <c r="I19" s="94">
        <v>203050</v>
      </c>
      <c r="J19" s="96">
        <v>723000</v>
      </c>
      <c r="K19" s="97" t="str">
        <f>+VLOOKUP(+J19,ACCT!$A:$B,2,FALSE)</f>
        <v>PROFESSIONAL &amp; SPECIALIZED SERVICES</v>
      </c>
      <c r="L19" s="45">
        <v>2216</v>
      </c>
      <c r="M19" s="61">
        <v>150</v>
      </c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>
        <v>1031</v>
      </c>
      <c r="I20" s="94">
        <v>203050</v>
      </c>
      <c r="J20" s="96">
        <v>728000</v>
      </c>
      <c r="K20" s="97" t="str">
        <f>+VLOOKUP(+J20,ACCT!$A:$B,2,FALSE)</f>
        <v>SPECIAL DEPARTMENTAL EXPENSE</v>
      </c>
      <c r="L20" s="45">
        <v>2216</v>
      </c>
      <c r="M20" s="61">
        <v>4680</v>
      </c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>
        <v>1031</v>
      </c>
      <c r="I21" s="94">
        <v>203050</v>
      </c>
      <c r="J21" s="96">
        <v>729000</v>
      </c>
      <c r="K21" s="97" t="str">
        <f>+VLOOKUP(+J21,ACCT!$A:$B,2,FALSE)</f>
        <v>TRANSPORTATION &amp; TRAVEL</v>
      </c>
      <c r="L21" s="45">
        <v>2216</v>
      </c>
      <c r="M21" s="61">
        <v>5580</v>
      </c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>
        <v>1031</v>
      </c>
      <c r="I22" s="94">
        <v>203050</v>
      </c>
      <c r="J22" s="96">
        <v>740000</v>
      </c>
      <c r="K22" s="97" t="str">
        <f>+VLOOKUP(+J22,ACCT!$A:$B,2,FALSE)</f>
        <v>SUPPORT AND CARE</v>
      </c>
      <c r="L22" s="45">
        <v>2216</v>
      </c>
      <c r="M22" s="61">
        <v>17301</v>
      </c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>
        <v>1031</v>
      </c>
      <c r="I23" s="94">
        <v>203050</v>
      </c>
      <c r="J23" s="96">
        <v>762000</v>
      </c>
      <c r="K23" s="97" t="str">
        <f>+VLOOKUP(+J23,ACCT!$A:$B,2,FALSE)</f>
        <v>EQUIPMENT</v>
      </c>
      <c r="L23" s="45">
        <v>2216</v>
      </c>
      <c r="M23" s="61">
        <v>40000</v>
      </c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ht="16.5" x14ac:dyDescent="0.3">
      <c r="A30" s="42"/>
      <c r="B30" s="42"/>
      <c r="C30" s="43"/>
      <c r="D30" s="30" t="str">
        <f>+VLOOKUP(+C30,ACCT!$A:$B,2,FALSE)</f>
        <v xml:space="preserve"> </v>
      </c>
      <c r="E30" s="45"/>
      <c r="F30" s="61"/>
      <c r="G30" s="40"/>
      <c r="H30" s="94"/>
      <c r="I30" s="94"/>
      <c r="J30" s="96"/>
      <c r="K30" s="97" t="str">
        <f>+VLOOKUP(+J30,ACCT!$A:$B,2,FALSE)</f>
        <v xml:space="preserve"> </v>
      </c>
      <c r="L30" s="45"/>
      <c r="M30" s="61"/>
    </row>
    <row r="31" spans="1:13" x14ac:dyDescent="0.2">
      <c r="A31" s="32"/>
      <c r="B31" s="32"/>
      <c r="C31" s="39"/>
      <c r="D31" s="33" t="s">
        <v>9</v>
      </c>
      <c r="E31" s="33"/>
      <c r="F31" s="62">
        <f>SUM(F17:F30)</f>
        <v>2866</v>
      </c>
      <c r="G31" s="41"/>
      <c r="H31" s="98"/>
      <c r="I31" s="98"/>
      <c r="J31" s="99"/>
      <c r="K31" s="100" t="s">
        <v>9</v>
      </c>
      <c r="L31" s="33"/>
      <c r="M31" s="62">
        <f>SUM(M17:M30)</f>
        <v>78879</v>
      </c>
    </row>
    <row r="32" spans="1:13" ht="16.5" x14ac:dyDescent="0.3">
      <c r="C32" s="86"/>
      <c r="D32" s="87"/>
      <c r="E32" s="87"/>
      <c r="F32" s="88"/>
      <c r="G32" s="89"/>
      <c r="H32" s="93">
        <v>1001</v>
      </c>
      <c r="I32" s="93">
        <v>203050</v>
      </c>
      <c r="J32" s="39">
        <v>595000</v>
      </c>
      <c r="K32" s="30" t="str">
        <f>+VLOOKUP(+J32,ACCT!$A:$B,2,FALSE)</f>
        <v>OPERATING TRANSFERS IN</v>
      </c>
      <c r="L32" s="91">
        <v>8300</v>
      </c>
      <c r="M32" s="92">
        <v>2718</v>
      </c>
    </row>
    <row r="33" spans="1:13" ht="16.5" x14ac:dyDescent="0.3">
      <c r="G33" s="89"/>
      <c r="H33" s="95">
        <v>1031</v>
      </c>
      <c r="I33" s="93">
        <v>203050</v>
      </c>
      <c r="J33" s="32">
        <v>795000</v>
      </c>
      <c r="K33" s="30" t="str">
        <f>+VLOOKUP(+J33,ACCT!$A:$B,2,FALSE)</f>
        <v>TRANSFER OUT</v>
      </c>
      <c r="L33" s="93">
        <v>8300</v>
      </c>
      <c r="M33" s="92">
        <v>2718</v>
      </c>
    </row>
    <row r="34" spans="1:13" ht="26.25" customHeight="1" x14ac:dyDescent="0.2">
      <c r="A34" s="57"/>
      <c r="B34" s="57"/>
      <c r="C34" s="58"/>
      <c r="D34" s="58"/>
      <c r="F34" s="59"/>
      <c r="G34" s="59"/>
      <c r="H34" s="57"/>
      <c r="I34" s="57"/>
      <c r="J34" s="57"/>
      <c r="K34" s="57"/>
    </row>
    <row r="35" spans="1:13" x14ac:dyDescent="0.2">
      <c r="A35" s="46" t="s">
        <v>913</v>
      </c>
      <c r="B35" s="2"/>
      <c r="F35" s="65" t="s">
        <v>911</v>
      </c>
    </row>
    <row r="36" spans="1:13" ht="4.5" customHeight="1" x14ac:dyDescent="0.2">
      <c r="A36" s="66"/>
      <c r="B36" s="66"/>
      <c r="C36" s="66"/>
      <c r="D36" s="66"/>
      <c r="E36" s="66"/>
      <c r="F36" s="67"/>
      <c r="G36" s="67"/>
      <c r="H36" s="66"/>
      <c r="I36" s="66"/>
      <c r="J36" s="66"/>
      <c r="K36" s="66"/>
      <c r="L36" s="66"/>
      <c r="M36" s="67"/>
    </row>
    <row r="37" spans="1:13" ht="20.25" customHeight="1" x14ac:dyDescent="0.25">
      <c r="A37" s="68" t="s">
        <v>912</v>
      </c>
      <c r="D37" s="1" t="s">
        <v>901</v>
      </c>
      <c r="E37" s="1" t="s">
        <v>902</v>
      </c>
      <c r="F37" s="5"/>
      <c r="H37" s="5" t="s">
        <v>903</v>
      </c>
    </row>
    <row r="38" spans="1:13" ht="18.75" customHeight="1" x14ac:dyDescent="0.2"/>
    <row r="39" spans="1:13" ht="14.25" customHeight="1" thickBot="1" x14ac:dyDescent="0.25">
      <c r="A39" s="48" t="s">
        <v>898</v>
      </c>
      <c r="B39" s="21"/>
      <c r="C39" s="21"/>
      <c r="D39" s="21"/>
      <c r="E39" s="48"/>
      <c r="F39" s="49"/>
      <c r="G39" s="49"/>
      <c r="H39" s="48" t="s">
        <v>899</v>
      </c>
      <c r="I39" s="21"/>
      <c r="J39" s="48"/>
      <c r="K39" s="81" t="s">
        <v>900</v>
      </c>
      <c r="L39" s="21"/>
      <c r="M39" s="49"/>
    </row>
    <row r="41" spans="1:13" ht="27.75" customHeight="1" thickBot="1" x14ac:dyDescent="0.25">
      <c r="A41" s="21"/>
      <c r="B41" s="21"/>
      <c r="C41" s="21"/>
      <c r="D41" s="21"/>
      <c r="E41" s="21"/>
      <c r="H41" s="21"/>
      <c r="I41" s="21"/>
      <c r="J41" s="27"/>
      <c r="K41" s="27"/>
      <c r="L41" s="21"/>
      <c r="M41" s="21"/>
    </row>
    <row r="42" spans="1:13" x14ac:dyDescent="0.2">
      <c r="A42" s="47" t="s">
        <v>916</v>
      </c>
      <c r="H42" s="46" t="s">
        <v>910</v>
      </c>
      <c r="I42" s="2"/>
      <c r="L42" t="s">
        <v>7</v>
      </c>
      <c r="M42"/>
    </row>
    <row r="44" spans="1:13" ht="13.5" thickBot="1" x14ac:dyDescent="0.25">
      <c r="A44" t="s">
        <v>1</v>
      </c>
      <c r="H44" s="24" t="s">
        <v>13</v>
      </c>
      <c r="I44" s="25"/>
      <c r="J44" s="21"/>
      <c r="K44" s="21"/>
      <c r="L44" s="25"/>
      <c r="M44" s="49"/>
    </row>
    <row r="46" spans="1:13" x14ac:dyDescent="0.2">
      <c r="A46" s="47" t="s">
        <v>904</v>
      </c>
      <c r="B46" s="47"/>
    </row>
    <row r="47" spans="1:13" ht="13.5" thickBot="1" x14ac:dyDescent="0.25">
      <c r="A47" s="47" t="s">
        <v>905</v>
      </c>
      <c r="B47" s="3"/>
      <c r="H47" s="27"/>
      <c r="I47" s="27"/>
      <c r="J47" s="27"/>
      <c r="K47" s="27"/>
      <c r="L47" s="27"/>
      <c r="M47" s="49"/>
    </row>
    <row r="48" spans="1:13" x14ac:dyDescent="0.2">
      <c r="A48" s="47" t="s">
        <v>906</v>
      </c>
      <c r="H48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30 K17:K30">
    <cfRule type="cellIs" dxfId="2" priority="4" stopIfTrue="1" operator="equal">
      <formula>"""#N/A"""</formula>
    </cfRule>
  </conditionalFormatting>
  <conditionalFormatting sqref="K32:K33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0" t="s">
        <v>914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 xml:space="preserve">Probation recieved a Pre-Trial grant through the Judicial Council (JCC), Superior Court of California, to support expanded services and supports for individuals on pre-trial.  There is one time funding of $140,000 expiring in June 2024, and ongoing funding of $140,000 per year. The original budget, approved at adopted budget, included a vehicle, radio and cage purchase, as well as funding for an extra help position. The Department submitted a revised budget to JCC to cover the increase in vehicle cost, which was approved by JCC in January 2023.  This transfer will establish the budget for one-time funding and will align the revised budget to Banner so the fixed assets can be encumbered prior to June 30th. 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Camy M. Rightmier</cp:lastModifiedBy>
  <cp:lastPrinted>2023-05-02T19:16:09Z</cp:lastPrinted>
  <dcterms:created xsi:type="dcterms:W3CDTF">1999-03-09T18:14:26Z</dcterms:created>
  <dcterms:modified xsi:type="dcterms:W3CDTF">2023-05-16T16:14:08Z</dcterms:modified>
</cp:coreProperties>
</file>