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County of Siskiyou\Budget Transfers\Mt. Shasta Vista\FY 22-23\"/>
    </mc:Choice>
  </mc:AlternateContent>
  <xr:revisionPtr revIDLastSave="0" documentId="14_{3DF4B4FB-1074-4E10-AEB5-9C74DD7543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SV Establish Budget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'MSV Establish Budget'!$A$1:$M$48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D19" i="1"/>
  <c r="D20" i="1"/>
  <c r="D21" i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<sst xmlns="http://schemas.openxmlformats.org/spreadsheetml/2006/main" count="4242" uniqueCount="970">
  <si>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</si>
  <si>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</si>
  <si>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</si>
  <si>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</si>
  <si>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</si>
  <si>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</si>
  <si>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</si>
  <si>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</si>
  <si>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</si>
  <si>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</si>
  <si>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</si>
  <si>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</si>
  <si>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</si>
  <si>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</si>
  <si>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</si>
  <si>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</si>
  <si>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</si>
  <si>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</si>
  <si>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</si>
  <si>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</si>
  <si>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</si>
  <si>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</si>
  <si>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</si>
  <si>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</si>
  <si>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</si>
  <si>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</si>
  <si>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</si>
  <si>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</si>
  <si>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</si>
  <si>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</si>
  <si>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</si>
  <si>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</si>
  <si>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</si>
  <si>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</si>
  <si>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</si>
  <si>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</si>
  <si>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</si>
  <si>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</si>
  <si>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</si>
  <si>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</si>
  <si>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</si>
  <si>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</si>
  <si>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</si>
  <si>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</si>
  <si>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</si>
  <si>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</si>
  <si>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</si>
  <si>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</si>
  <si>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</si>
  <si>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</si>
  <si>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</si>
  <si>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</si>
  <si>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</si>
  <si>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</si>
  <si>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</si>
  <si>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</si>
  <si>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</si>
  <si>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</si>
  <si>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</si>
  <si>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</si>
  <si>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</si>
  <si>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</si>
  <si>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</si>
  <si>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</si>
  <si>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</si>
  <si>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</si>
  <si>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</si>
  <si>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</si>
  <si>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</si>
  <si>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</si>
  <si>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</si>
  <si>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</si>
  <si>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</si>
  <si>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</si>
  <si>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</si>
  <si>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</si>
  <si>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</si>
  <si>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</si>
  <si>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</si>
  <si>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</si>
  <si>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</si>
  <si>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</si>
  <si>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</si>
  <si>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</si>
  <si>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</si>
  <si>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</si>
  <si>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</si>
  <si>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</si>
  <si>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</si>
  <si>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</si>
  <si>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</si>
  <si>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</si>
  <si>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</si>
  <si>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</si>
  <si>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</si>
  <si>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</si>
  <si>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</si>
  <si>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</si>
  <si>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</si>
  <si>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</si>
  <si>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</si>
  <si>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</si>
  <si>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</si>
  <si>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</si>
  <si>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</si>
  <si>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</si>
  <si>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</si>
  <si>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</si>
  <si>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</si>
  <si>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</si>
  <si>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</si>
  <si>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</si>
  <si>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</si>
  <si>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</si>
  <si>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</si>
  <si>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</si>
  <si>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</si>
  <si>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</si>
  <si>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</si>
  <si>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</si>
  <si>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</si>
  <si>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</si>
  <si>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</si>
  <si>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</si>
  <si>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</si>
  <si>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</si>
  <si>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</si>
  <si>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</si>
  <si>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</si>
  <si>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</si>
  <si>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</si>
  <si>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</si>
  <si>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</si>
  <si>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</si>
  <si>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</si>
  <si>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</si>
  <si>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</si>
  <si>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</si>
  <si>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</si>
  <si>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</si>
  <si>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</si>
  <si>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</si>
  <si>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</si>
  <si>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</si>
  <si>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</si>
  <si>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</si>
  <si>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</si>
  <si>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</si>
  <si>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</si>
  <si>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</si>
  <si>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</si>
  <si>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</si>
  <si>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</si>
  <si>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</si>
  <si>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</si>
  <si>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</si>
  <si>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</si>
  <si>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</si>
  <si>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</si>
  <si>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</si>
  <si>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</si>
  <si>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</si>
  <si>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</si>
  <si>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</si>
  <si>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</si>
  <si>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</si>
  <si>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</si>
  <si>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</si>
  <si>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</si>
  <si>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</si>
  <si>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</si>
  <si>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</si>
  <si>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</si>
  <si>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</si>
  <si>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</si>
  <si>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</si>
  <si>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</si>
  <si>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</si>
  <si>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</si>
  <si>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</si>
  <si>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</si>
  <si>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</si>
  <si>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</si>
  <si>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</si>
  <si>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</si>
  <si>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</si>
  <si>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</si>
  <si>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</si>
  <si>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</si>
  <si>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</si>
  <si>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</si>
  <si>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</si>
  <si>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</si>
  <si>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</si>
  <si>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</si>
  <si>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</si>
  <si>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</si>
  <si>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</si>
  <si>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</si>
  <si>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</si>
  <si>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</si>
  <si>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</si>
  <si>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</si>
  <si>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</si>
  <si>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</si>
  <si>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</si>
  <si>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</si>
  <si>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</si>
  <si>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</si>
  <si>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</si>
  <si>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</si>
  <si>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</si>
  <si>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</si>
  <si>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</si>
  <si>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</si>
  <si>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</si>
  <si>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</si>
  <si>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</si>
  <si>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</si>
  <si>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</si>
  <si>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</si>
  <si>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</si>
  <si>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</si>
  <si>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</si>
  <si>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</si>
  <si>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</si>
  <si>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</si>
  <si>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</si>
  <si>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</si>
  <si>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</si>
  <si>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</si>
  <si>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</si>
  <si>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</si>
  <si>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</si>
  <si>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</si>
  <si>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</si>
  <si>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</si>
  <si>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</si>
  <si>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</si>
  <si>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</si>
  <si>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</si>
  <si>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</si>
  <si>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</si>
  <si>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</si>
  <si>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</si>
  <si>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</si>
  <si>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</si>
  <si>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</si>
  <si>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</si>
  <si>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</si>
  <si>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</si>
  <si>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</si>
  <si>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</si>
  <si>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</si>
  <si>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</si>
  <si>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</si>
  <si>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</si>
  <si>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</si>
  <si>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</si>
  <si>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</si>
  <si>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</si>
  <si>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</si>
  <si>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</si>
  <si>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</si>
  <si>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</si>
  <si>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</si>
  <si>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</si>
  <si>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</si>
  <si>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</si>
  <si>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</si>
  <si>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</si>
  <si>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</si>
  <si>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</si>
  <si>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</si>
  <si>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</si>
  <si>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</si>
  <si>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</si>
  <si>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</si>
  <si>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</si>
  <si>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</si>
  <si>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</si>
  <si>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</si>
  <si>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</si>
  <si>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</si>
  <si>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</si>
  <si>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</si>
  <si>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</si>
  <si>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</si>
  <si>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</si>
  <si>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</si>
  <si>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</si>
  <si>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</si>
  <si>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</si>
  <si>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</si>
  <si>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</si>
  <si>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</si>
  <si>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</si>
  <si>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</si>
  <si>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</si>
  <si>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</si>
  <si>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</si>
  <si>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</si>
  <si>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</si>
  <si>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</si>
  <si>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</si>
  <si>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</si>
  <si>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</si>
  <si>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</si>
  <si>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</si>
  <si>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</si>
  <si>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</si>
  <si>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</si>
  <si>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</si>
  <si>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</si>
  <si>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</si>
  <si>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</si>
  <si>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</si>
  <si>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</si>
  <si>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</si>
  <si>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</si>
  <si>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</si>
  <si>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</si>
  <si>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</si>
  <si>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</si>
  <si>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</si>
  <si>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</si>
  <si>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</si>
  <si>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</si>
  <si>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</si>
  <si>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</si>
  <si>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</si>
  <si>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</si>
  <si>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</si>
  <si>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</si>
  <si>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</si>
  <si>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</si>
  <si>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</si>
  <si>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</si>
  <si>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</si>
  <si>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</si>
  <si>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</si>
  <si>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</si>
  <si>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</si>
  <si>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</si>
  <si>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</si>
  <si>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</si>
  <si>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</si>
  <si>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</si>
  <si>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</si>
  <si>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</si>
  <si>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</si>
  <si>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</si>
  <si>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</si>
  <si>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</si>
  <si>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</si>
  <si>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</si>
  <si>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</si>
  <si>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</si>
  <si>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</si>
  <si>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</si>
  <si>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</si>
  <si>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</si>
  <si>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</si>
  <si>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</si>
  <si>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</si>
  <si>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</si>
  <si>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</si>
  <si>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</si>
  <si>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</si>
  <si>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</si>
  <si>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</si>
  <si>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</si>
  <si>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</si>
  <si>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</si>
  <si>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</si>
  <si>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</si>
  <si>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</si>
  <si>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</si>
  <si>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</si>
  <si>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</si>
  <si>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</si>
  <si>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</si>
  <si>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</si>
  <si>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</si>
  <si>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</si>
  <si>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</si>
  <si>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</si>
  <si>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</si>
  <si>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</si>
  <si>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</si>
  <si>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</si>
  <si>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</si>
  <si>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</si>
  <si>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</si>
  <si>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</si>
  <si>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</si>
  <si>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</si>
  <si>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</si>
  <si>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</si>
  <si>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</si>
  <si>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</si>
  <si>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</si>
  <si>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</si>
  <si>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</si>
  <si>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</si>
  <si>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</si>
  <si>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</si>
  <si>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</si>
  <si>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</si>
  <si>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</si>
  <si>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</si>
  <si>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</si>
  <si>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</si>
  <si>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</si>
  <si>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</si>
  <si>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</si>
  <si>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</si>
  <si>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</si>
  <si>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</si>
  <si>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</si>
  <si>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</si>
  <si>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</si>
  <si>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</si>
  <si>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</si>
  <si>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</si>
  <si>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</si>
  <si>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</si>
  <si>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</si>
  <si>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</si>
  <si>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</si>
  <si>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</si>
  <si>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</si>
  <si>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</si>
  <si>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</si>
  <si>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</si>
  <si>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</si>
  <si>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</si>
  <si>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</si>
  <si>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</si>
  <si>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</si>
  <si>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</si>
  <si>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</si>
  <si>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</si>
  <si>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</si>
  <si>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</si>
  <si>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</si>
  <si>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</si>
  <si>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</si>
  <si>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</si>
  <si>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</si>
  <si>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</si>
  <si>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</si>
  <si>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</si>
  <si>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</si>
  <si>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</si>
  <si>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</si>
  <si>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</si>
  <si>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</si>
  <si>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</si>
  <si>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</si>
  <si>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</si>
  <si>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</si>
  <si>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</si>
  <si>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</si>
  <si>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</si>
  <si>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</si>
  <si>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</si>
  <si>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</si>
  <si>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</si>
  <si>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</si>
  <si>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</si>
  <si>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</si>
  <si>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</si>
  <si>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</si>
  <si>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</si>
  <si>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</si>
  <si>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</si>
  <si>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</si>
  <si>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</si>
  <si>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</si>
  <si>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</si>
  <si>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</si>
  <si>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</si>
  <si>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</si>
  <si>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</si>
  <si>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</si>
  <si>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</si>
  <si>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</si>
  <si>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</si>
  <si>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</si>
  <si>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</si>
  <si>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</si>
  <si>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</si>
  <si>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</si>
  <si>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</si>
  <si>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</si>
  <si>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</si>
  <si>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</si>
  <si>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</si>
  <si>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</si>
  <si>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</si>
  <si>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</si>
  <si>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</si>
  <si>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</si>
  <si>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</si>
  <si>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</si>
  <si>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</si>
  <si>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</si>
  <si>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</si>
  <si>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</si>
  <si>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</si>
  <si>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</si>
  <si>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</si>
  <si>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</si>
  <si>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</si>
  <si>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</si>
  <si>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</si>
  <si>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</si>
  <si>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</si>
  <si>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</si>
  <si>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</si>
  <si>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</si>
  <si>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</si>
  <si>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</si>
  <si>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</si>
  <si>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</si>
  <si>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</si>
  <si>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</si>
  <si>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</si>
  <si>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</si>
  <si>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</si>
  <si>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</si>
  <si>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</si>
  <si>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</si>
  <si>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</si>
  <si>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</si>
  <si>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</si>
  <si>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</si>
  <si>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</si>
  <si>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</si>
  <si>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</si>
  <si>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</si>
  <si>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</si>
  <si>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</si>
  <si>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</si>
  <si>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</si>
  <si>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</si>
  <si>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</si>
  <si>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</si>
  <si>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</si>
  <si>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</si>
  <si>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</si>
  <si>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</si>
  <si>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</si>
  <si>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</si>
  <si>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</si>
  <si>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</si>
  <si>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</si>
  <si>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</si>
  <si>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</si>
  <si>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</si>
  <si>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</si>
  <si>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</si>
  <si>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</si>
  <si>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</si>
  <si>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</si>
  <si>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</si>
  <si>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</si>
  <si>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</si>
  <si>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</si>
  <si>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</si>
  <si>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</si>
  <si>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</si>
  <si>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</si>
  <si>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</si>
  <si>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</si>
  <si>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</si>
  <si>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</si>
  <si>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</si>
  <si>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</si>
  <si>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</si>
  <si>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</si>
  <si>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</si>
  <si>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</si>
  <si>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</si>
  <si>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</si>
  <si>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</si>
  <si>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</si>
  <si>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</si>
  <si>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</si>
  <si>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</si>
  <si>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</si>
  <si>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</si>
  <si>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</si>
  <si>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</si>
  <si>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</si>
  <si>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</si>
  <si>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</si>
  <si>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</si>
  <si>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</si>
  <si>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</si>
  <si>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</si>
  <si>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</si>
  <si>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</si>
  <si>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</si>
  <si>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</si>
  <si>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</si>
  <si>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</si>
  <si>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</si>
  <si>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</si>
  <si>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</si>
  <si>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</si>
  <si>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</si>
  <si>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</si>
  <si>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</si>
  <si>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</si>
  <si>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</si>
  <si>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</si>
  <si>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</si>
  <si>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</si>
  <si>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</si>
  <si>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</si>
  <si>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</si>
  <si>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</si>
  <si>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</si>
  <si>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</si>
  <si>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</si>
  <si>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</si>
  <si>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</si>
  <si>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</si>
  <si>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</si>
  <si>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</si>
  <si>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</si>
  <si>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</si>
  <si>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</si>
  <si>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</si>
  <si>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</si>
  <si>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</si>
  <si>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</si>
  <si>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</si>
  <si>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</si>
  <si>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</si>
  <si>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</si>
  <si>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</si>
  <si>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</si>
  <si>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</si>
  <si>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</si>
  <si>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</si>
  <si>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</si>
  <si>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</si>
  <si>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</si>
  <si>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</si>
  <si>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</si>
  <si>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</si>
  <si>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</si>
  <si>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</si>
  <si>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</si>
  <si>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</si>
  <si>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</si>
  <si>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</si>
  <si>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</si>
  <si>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</si>
  <si>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</si>
  <si>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</si>
  <si>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</si>
  <si>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</si>
  <si>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</si>
  <si>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</si>
  <si>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</si>
  <si>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</si>
  <si>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</si>
  <si>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</si>
  <si>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</si>
  <si>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</si>
  <si>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</si>
  <si>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</si>
  <si>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</si>
  <si>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</si>
  <si>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</si>
  <si>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</si>
  <si>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</si>
  <si>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</si>
  <si>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</si>
  <si>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</si>
  <si>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</si>
  <si>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</si>
  <si>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</si>
  <si>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</si>
  <si>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</si>
  <si>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</si>
  <si>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</si>
  <si>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</si>
  <si>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</si>
  <si>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</si>
  <si>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</si>
  <si>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</si>
  <si>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</si>
  <si>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</si>
  <si>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</si>
  <si>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</si>
  <si>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</si>
  <si>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</si>
  <si>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</si>
  <si>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</si>
  <si>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</si>
  <si>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</si>
  <si>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</si>
  <si>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</si>
  <si>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</si>
  <si>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</si>
  <si>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</si>
  <si>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</si>
  <si>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</si>
  <si>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</si>
  <si>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</si>
  <si>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</si>
  <si>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</si>
  <si>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</si>
  <si>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</si>
  <si>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</si>
  <si>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</si>
  <si>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</si>
  <si>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</si>
  <si>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</si>
  <si>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</si>
  <si>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</si>
  <si>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</si>
  <si>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</si>
  <si>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</si>
  <si>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</si>
  <si>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</si>
  <si>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</si>
  <si>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</si>
  <si>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</si>
  <si>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</si>
  <si>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</si>
  <si>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</si>
  <si>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</si>
  <si>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</si>
  <si>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</si>
  <si>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</si>
  <si>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</si>
  <si>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</si>
  <si>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</si>
  <si>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</si>
  <si>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</si>
  <si>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</si>
  <si>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</si>
  <si>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</si>
  <si>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</si>
  <si>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</si>
  <si>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</si>
  <si>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</si>
  <si>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</si>
  <si>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</si>
  <si>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</si>
  <si>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</si>
  <si>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</si>
  <si>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</si>
  <si>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</si>
  <si>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</si>
  <si>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</si>
  <si>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</si>
  <si>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</si>
  <si>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</si>
  <si>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</si>
  <si>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</si>
  <si>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</si>
  <si>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</si>
  <si>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</si>
  <si>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</si>
  <si>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</si>
  <si>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</si>
  <si>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</si>
  <si>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</si>
  <si>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</si>
  <si>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</si>
  <si>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</si>
  <si>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</si>
  <si>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</si>
  <si>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</si>
  <si>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</si>
  <si>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</si>
  <si>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</si>
  <si>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</si>
  <si>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</si>
  <si>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</si>
  <si>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</si>
  <si>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</si>
  <si>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</si>
  <si>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</si>
  <si>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</si>
  <si>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</si>
  <si>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</si>
  <si>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</si>
  <si>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</si>
  <si>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</si>
  <si>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</si>
  <si>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</si>
  <si>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</si>
  <si>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</si>
  <si>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</si>
  <si>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</si>
  <si>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</si>
  <si>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</si>
  <si>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</si>
  <si>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</si>
  <si>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</si>
  <si>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</si>
  <si>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</si>
  <si>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</si>
  <si>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</si>
  <si>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</si>
  <si>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</si>
  <si>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</si>
  <si>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</si>
  <si>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</si>
  <si>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</si>
  <si>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</si>
  <si>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</si>
  <si>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</si>
  <si>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</si>
  <si>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</si>
  <si>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</si>
  <si>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</si>
  <si>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</si>
  <si>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</si>
  <si>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</si>
  <si>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</si>
  <si>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</si>
  <si>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</si>
  <si>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</si>
  <si>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</si>
  <si>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</si>
  <si>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</si>
  <si>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</si>
  <si>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</si>
  <si>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</si>
  <si>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</si>
  <si>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</si>
  <si>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</si>
  <si>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</si>
  <si>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</si>
  <si>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</si>
  <si>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</si>
  <si>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</si>
  <si>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</si>
  <si>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</si>
  <si>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</si>
  <si>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</si>
  <si>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</si>
  <si>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</si>
  <si>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</si>
  <si>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</si>
  <si>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</si>
  <si>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</si>
  <si>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</si>
  <si>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</si>
  <si>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</si>
  <si>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</si>
  <si>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</si>
  <si>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</si>
  <si>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</si>
  <si>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</si>
  <si>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</si>
  <si>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</si>
  <si>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</si>
  <si>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</si>
  <si>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</si>
  <si>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</si>
  <si>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</si>
  <si>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</si>
  <si>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</si>
  <si>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</si>
  <si>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</si>
  <si>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</si>
  <si>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</si>
  <si>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</si>
  <si>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</si>
  <si>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</si>
  <si>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</si>
  <si>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</si>
  <si>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</si>
  <si>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</si>
  <si>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</si>
  <si>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</si>
  <si>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</si>
  <si>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</si>
  <si>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</si>
  <si>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</si>
  <si>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</si>
  <si>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</si>
  <si>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</si>
  <si>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</si>
  <si>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</si>
  <si>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</si>
  <si>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</si>
  <si>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</si>
  <si>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</si>
  <si>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</si>
  <si>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</si>
  <si>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</si>
  <si>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</si>
  <si>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</si>
  <si>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</si>
  <si>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</si>
  <si>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</si>
  <si>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</si>
  <si>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</si>
  <si>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</si>
  <si>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</si>
  <si>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</si>
  <si>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</si>
  <si>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</si>
  <si>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</si>
  <si>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</si>
  <si>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</si>
  <si>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</si>
  <si>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</si>
  <si>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</si>
  <si>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</si>
  <si>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</si>
  <si>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</si>
  <si>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</si>
  <si>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</si>
  <si>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</si>
  <si>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</si>
  <si>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</si>
  <si>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</si>
  <si>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</si>
  <si>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</si>
  <si>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</si>
  <si>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</si>
  <si>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</si>
  <si>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</si>
  <si>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</si>
  <si>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</si>
  <si>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</si>
  <si>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</si>
  <si>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</si>
  <si>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</si>
  <si>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</si>
  <si>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</si>
  <si>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</si>
  <si>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</si>
  <si>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</si>
  <si>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</si>
  <si>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</si>
  <si>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</si>
  <si>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</si>
  <si>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</si>
  <si>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</si>
  <si>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</si>
  <si>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</si>
  <si>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</si>
  <si>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</si>
  <si>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</si>
  <si>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</si>
  <si>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</si>
  <si>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</si>
  <si>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</si>
  <si>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</si>
  <si>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</si>
  <si>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</si>
  <si>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</si>
  <si>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</si>
  <si>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22/23</t>
  </si>
  <si>
    <t>Mt. Shasta Vista Fire Zone</t>
  </si>
  <si>
    <t>FUND BALANCE</t>
  </si>
  <si>
    <t>To establish budget to pay for Q4 of Mount Shasta Vista Contract dated 3/15/2023. We need $3000 from transferred from Fund Balance (461000) to Professional &amp; Specialized Services (723000).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</si>
</sst>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4" fontId="20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44" fontId="5" fillId="0" borderId="1" xfId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Font="1" applyFill="1" applyBorder="1" applyAlignment="1" applyProtection="1">
      <alignment horizontal="left" vertical="center" wrapText="1"/>
      <protection locked="0"/>
    </xf>
    <xf numFmtId="0" fontId="25" fillId="5" borderId="0" xfId="0" applyFont="1" applyFill="1" applyAlignment="1" applyProtection="1">
      <alignment horizontal="left" vertical="center" wrapText="1"/>
      <protection locked="0"/>
    </xf>
    <xf numFmtId="0" fontId="25" fillId="5" borderId="25" xfId="0" applyFont="1" applyFill="1" applyBorder="1" applyAlignment="1" applyProtection="1">
      <alignment horizontal="left" vertical="center" wrapText="1"/>
      <protection locked="0"/>
    </xf>
    <xf numFmtId="0" fontId="25" fillId="5" borderId="22" xfId="0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left" vertical="center" wrapText="1"/>
      <protection locked="0"/>
    </xf>
    <xf numFmtId="0" fontId="25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6" fontId="20" fillId="5" borderId="1" xfId="0" applyNumberFormat="1" applyFont="1" applyFill="1" applyBorder="1" applyAlignment="1" applyProtection="1">
      <alignment horizontal="right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3" zoomScale="90" zoomScaleNormal="90" workbookViewId="0">
      <selection activeCell="K18" sqref="K18"/>
    </sheetView>
  </sheetViews>
  <sheetFormatPr defaultRowHeight="12.75" x14ac:dyDescent="0.2"/>
  <cols>
    <col min="1" max="2" width="9" customWidth="1"/>
    <col min="3" max="3" width="12" customWidth="1"/>
    <col min="4" max="4" width="44.5703125" customWidth="1"/>
    <col min="5" max="5" width="7.7109375" customWidth="1"/>
    <col min="6" max="6" width="13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3.28515625" style="4" customWidth="1"/>
  </cols>
  <sheetData>
    <row r="1" spans="1:13" ht="18" customHeight="1" thickBot="1" x14ac:dyDescent="0.25">
      <c r="A1" s="72"/>
      <c r="B1" s="63"/>
      <c r="E1" s="26"/>
      <c r="F1" s="112" t="s">
        <v>958</v>
      </c>
      <c r="G1" s="112"/>
      <c r="H1" s="112"/>
      <c r="I1" s="112"/>
      <c r="J1" s="112"/>
      <c r="L1" s="81" t="s">
        <v>960</v>
      </c>
      <c r="M1" s="82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3"/>
      <c r="F4" s="16"/>
      <c r="G4" s="16"/>
      <c r="J4" s="17"/>
      <c r="L4" s="83"/>
      <c r="M4" s="84"/>
    </row>
    <row r="5" spans="1:13" s="15" customFormat="1" ht="16.5" thickBot="1" x14ac:dyDescent="0.3">
      <c r="A5" s="18" t="s">
        <v>654</v>
      </c>
      <c r="B5" s="18"/>
      <c r="C5" s="19"/>
      <c r="D5" s="104" t="s">
        <v>967</v>
      </c>
      <c r="E5" s="104"/>
      <c r="F5" s="104"/>
      <c r="G5" s="16"/>
      <c r="M5" s="16"/>
    </row>
    <row r="6" spans="1:13" s="15" customFormat="1" ht="16.5" thickBot="1" x14ac:dyDescent="0.3">
      <c r="C6" s="20"/>
      <c r="D6" s="63"/>
      <c r="E6" s="63"/>
      <c r="F6" s="16"/>
      <c r="G6" s="16"/>
      <c r="J6" s="5" t="s">
        <v>8</v>
      </c>
      <c r="K6" s="75">
        <f ca="1">TODAY()</f>
        <v>45023</v>
      </c>
      <c r="L6" s="31"/>
      <c r="M6" s="16"/>
    </row>
    <row r="7" spans="1:13" ht="13.5" thickBot="1" x14ac:dyDescent="0.25">
      <c r="A7" s="56" t="s">
        <v>952</v>
      </c>
      <c r="B7" s="57"/>
      <c r="C7" s="62" t="s">
        <v>966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8" t="s">
        <v>950</v>
      </c>
      <c r="M8" s="69" t="s">
        <v>951</v>
      </c>
    </row>
    <row r="9" spans="1:13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ht="15" customHeight="1" x14ac:dyDescent="0.2">
      <c r="A10" s="105" t="s">
        <v>969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9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1"/>
      <c r="B14" s="52"/>
      <c r="C14" s="89" t="s">
        <v>962</v>
      </c>
      <c r="D14" s="53"/>
      <c r="E14" s="53"/>
      <c r="F14" s="54"/>
      <c r="G14" s="74"/>
      <c r="H14" s="51"/>
      <c r="I14" s="89" t="s">
        <v>961</v>
      </c>
      <c r="J14" s="52"/>
      <c r="K14" s="55"/>
      <c r="L14" s="55"/>
      <c r="M14" s="54"/>
    </row>
    <row r="15" spans="1:13" s="14" customFormat="1" ht="15" x14ac:dyDescent="0.25">
      <c r="A15" s="8" t="s">
        <v>5</v>
      </c>
      <c r="B15" s="9" t="s">
        <v>11</v>
      </c>
      <c r="C15" s="9" t="s">
        <v>652</v>
      </c>
      <c r="D15" s="10" t="s">
        <v>3</v>
      </c>
      <c r="E15" s="8" t="s">
        <v>653</v>
      </c>
      <c r="F15" s="11"/>
      <c r="G15" s="12"/>
      <c r="H15" s="9" t="s">
        <v>5</v>
      </c>
      <c r="I15" s="70" t="s">
        <v>11</v>
      </c>
      <c r="J15" s="8" t="s">
        <v>652</v>
      </c>
      <c r="K15" s="10" t="s">
        <v>3</v>
      </c>
      <c r="L15" s="8" t="s">
        <v>653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3" t="s">
        <v>12</v>
      </c>
      <c r="F16" s="37" t="s">
        <v>4</v>
      </c>
      <c r="G16" s="38"/>
      <c r="H16" s="22" t="s">
        <v>12</v>
      </c>
      <c r="I16" s="71" t="s">
        <v>12</v>
      </c>
      <c r="J16" s="23" t="s">
        <v>12</v>
      </c>
      <c r="K16" s="23" t="s">
        <v>0</v>
      </c>
      <c r="L16" s="23" t="s">
        <v>12</v>
      </c>
      <c r="M16" s="39" t="s">
        <v>4</v>
      </c>
    </row>
    <row r="17" spans="1:13" ht="16.5" x14ac:dyDescent="0.3">
      <c r="A17" s="124">
        <v>2553</v>
      </c>
      <c r="B17" s="124">
        <v>204037</v>
      </c>
      <c r="C17" s="123">
        <v>461000</v>
      </c>
      <c r="D17" s="30" t="s">
        <v>968</v>
      </c>
      <c r="E17" s="45"/>
      <c r="F17" s="122">
        <v>3000</v>
      </c>
      <c r="G17" s="7"/>
      <c r="H17" s="124">
        <v>2553</v>
      </c>
      <c r="I17" s="124">
        <v>204037</v>
      </c>
      <c r="J17" s="123">
        <v>723000</v>
      </c>
      <c r="K17" s="30" t="s">
        <v>384</v>
      </c>
      <c r="L17" s="45"/>
      <c r="M17" s="103">
        <v>3000</v>
      </c>
    </row>
    <row r="18" spans="1:13" ht="16.5" x14ac:dyDescent="0.3">
      <c r="A18" s="43"/>
      <c r="B18" s="43"/>
      <c r="C18" s="44"/>
      <c r="D18" s="30"/>
      <c r="E18" s="46"/>
      <c r="F18" s="100"/>
      <c r="G18" s="34"/>
      <c r="H18" s="93"/>
      <c r="I18" s="93"/>
      <c r="J18" s="95"/>
      <c r="K18" s="96"/>
      <c r="L18" s="45"/>
      <c r="M18" s="100"/>
    </row>
    <row r="19" spans="1:13" ht="16.5" x14ac:dyDescent="0.3">
      <c r="A19" s="43"/>
      <c r="B19" s="43"/>
      <c r="C19" s="44"/>
      <c r="D19" s="30" t="str">
        <f>+VLOOKUP(+C19,ACCT!$A$2:$B$667,2,FALSE)</f>
        <v xml:space="preserve"> </v>
      </c>
      <c r="E19" s="46"/>
      <c r="F19" s="61"/>
      <c r="G19" s="41"/>
      <c r="H19" s="93"/>
      <c r="I19" s="93"/>
      <c r="J19" s="95"/>
      <c r="K19" s="96"/>
      <c r="L19" s="46"/>
      <c r="M19" s="61"/>
    </row>
    <row r="20" spans="1:13" ht="16.5" x14ac:dyDescent="0.3">
      <c r="A20" s="43"/>
      <c r="B20" s="43"/>
      <c r="C20" s="44"/>
      <c r="D20" s="30" t="str">
        <f>+VLOOKUP(+C20,ACCT!$A$2:$B$667,2,FALSE)</f>
        <v xml:space="preserve"> </v>
      </c>
      <c r="E20" s="46"/>
      <c r="F20" s="61"/>
      <c r="G20" s="41"/>
      <c r="H20" s="93"/>
      <c r="I20" s="93"/>
      <c r="J20" s="95"/>
      <c r="K20" s="96"/>
      <c r="L20" s="46"/>
      <c r="M20" s="61"/>
    </row>
    <row r="21" spans="1:13" ht="16.5" x14ac:dyDescent="0.3">
      <c r="A21" s="43"/>
      <c r="B21" s="43"/>
      <c r="C21" s="44"/>
      <c r="D21" s="30" t="str">
        <f>+VLOOKUP(+C21,ACCT!$A$2:$B$667,2,FALSE)</f>
        <v xml:space="preserve"> </v>
      </c>
      <c r="E21" s="46"/>
      <c r="F21" s="61"/>
      <c r="G21" s="41"/>
      <c r="H21" s="93"/>
      <c r="I21" s="93"/>
      <c r="J21" s="95"/>
      <c r="K21" s="96" t="str">
        <f>+VLOOKUP(+J21,ACCT!$A$2:$B$667,2,FALSE)</f>
        <v xml:space="preserve"> </v>
      </c>
      <c r="L21" s="46"/>
      <c r="M21" s="61"/>
    </row>
    <row r="22" spans="1:13" ht="16.5" x14ac:dyDescent="0.3">
      <c r="A22" s="43"/>
      <c r="B22" s="43"/>
      <c r="C22" s="44"/>
      <c r="D22" s="30" t="str">
        <f>+VLOOKUP(+C22,ACCT!$A$2:$B$667,2,FALSE)</f>
        <v xml:space="preserve"> </v>
      </c>
      <c r="E22" s="46"/>
      <c r="F22" s="61"/>
      <c r="G22" s="41"/>
      <c r="H22" s="93"/>
      <c r="I22" s="93"/>
      <c r="J22" s="95"/>
      <c r="K22" s="96" t="str">
        <f>+VLOOKUP(+J22,ACCT!$A$2:$B$667,2,FALSE)</f>
        <v xml:space="preserve"> </v>
      </c>
      <c r="L22" s="46"/>
      <c r="M22" s="61"/>
    </row>
    <row r="23" spans="1:13" ht="16.5" x14ac:dyDescent="0.3">
      <c r="A23" s="43"/>
      <c r="B23" s="43"/>
      <c r="C23" s="44"/>
      <c r="D23" s="30" t="str">
        <f>+VLOOKUP(+C23,ACCT!$A$2:$B$667,2,FALSE)</f>
        <v xml:space="preserve"> </v>
      </c>
      <c r="E23" s="46"/>
      <c r="F23" s="61"/>
      <c r="G23" s="41"/>
      <c r="H23" s="93"/>
      <c r="I23" s="93"/>
      <c r="J23" s="95"/>
      <c r="K23" s="96"/>
      <c r="L23" s="46"/>
      <c r="M23" s="61"/>
    </row>
    <row r="24" spans="1:13" ht="16.5" x14ac:dyDescent="0.3">
      <c r="A24" s="43"/>
      <c r="B24" s="43"/>
      <c r="C24" s="44"/>
      <c r="D24" s="30" t="str">
        <f>+VLOOKUP(+C24,ACCT!$A$2:$B$667,2,FALSE)</f>
        <v xml:space="preserve"> </v>
      </c>
      <c r="E24" s="46"/>
      <c r="F24" s="61"/>
      <c r="G24" s="41"/>
      <c r="H24" s="93"/>
      <c r="I24" s="93"/>
      <c r="J24" s="95"/>
      <c r="K24" s="96" t="str">
        <f>+VLOOKUP(+J24,ACCT!$A$2:$B$667,2,FALSE)</f>
        <v xml:space="preserve"> </v>
      </c>
      <c r="L24" s="46"/>
      <c r="M24" s="61"/>
    </row>
    <row r="25" spans="1:13" ht="16.5" x14ac:dyDescent="0.3">
      <c r="A25" s="43"/>
      <c r="B25" s="43"/>
      <c r="C25" s="44"/>
      <c r="D25" s="30" t="str">
        <f>+VLOOKUP(+C25,ACCT!$A$2:$B$667,2,FALSE)</f>
        <v xml:space="preserve"> </v>
      </c>
      <c r="E25" s="46"/>
      <c r="F25" s="61"/>
      <c r="G25" s="41"/>
      <c r="H25" s="93"/>
      <c r="I25" s="93"/>
      <c r="J25" s="95"/>
      <c r="K25" s="96" t="str">
        <f>+VLOOKUP(+J25,ACCT!$A$2:$B$667,2,FALSE)</f>
        <v xml:space="preserve"> </v>
      </c>
      <c r="L25" s="46"/>
      <c r="M25" s="61"/>
    </row>
    <row r="26" spans="1:13" ht="16.5" x14ac:dyDescent="0.3">
      <c r="A26" s="43"/>
      <c r="B26" s="43"/>
      <c r="C26" s="44"/>
      <c r="D26" s="30" t="str">
        <f>+VLOOKUP(+C26,ACCT!$A$2:$B$667,2,FALSE)</f>
        <v xml:space="preserve"> </v>
      </c>
      <c r="E26" s="46"/>
      <c r="F26" s="61"/>
      <c r="G26" s="41"/>
      <c r="H26" s="93"/>
      <c r="I26" s="93"/>
      <c r="J26" s="95"/>
      <c r="K26" s="96" t="str">
        <f>+VLOOKUP(+J26,ACCT!$A$2:$B$667,2,FALSE)</f>
        <v xml:space="preserve"> </v>
      </c>
      <c r="L26" s="46"/>
      <c r="M26" s="61"/>
    </row>
    <row r="27" spans="1:13" ht="16.5" x14ac:dyDescent="0.3">
      <c r="A27" s="43"/>
      <c r="B27" s="43"/>
      <c r="C27" s="44"/>
      <c r="D27" s="30" t="str">
        <f>+VLOOKUP(+C27,ACCT!$A$2:$B$667,2,FALSE)</f>
        <v xml:space="preserve"> </v>
      </c>
      <c r="E27" s="46"/>
      <c r="F27" s="61"/>
      <c r="G27" s="41"/>
      <c r="H27" s="93"/>
      <c r="I27" s="93"/>
      <c r="J27" s="95"/>
      <c r="K27" s="96" t="str">
        <f>+VLOOKUP(+J27,ACCT!$A$2:$B$667,2,FALSE)</f>
        <v xml:space="preserve"> </v>
      </c>
      <c r="L27" s="46"/>
      <c r="M27" s="61"/>
    </row>
    <row r="28" spans="1:13" ht="16.5" x14ac:dyDescent="0.3">
      <c r="A28" s="43"/>
      <c r="B28" s="43"/>
      <c r="C28" s="44"/>
      <c r="D28" s="30" t="str">
        <f>+VLOOKUP(+C28,ACCT!$A$2:$B$667,2,FALSE)</f>
        <v xml:space="preserve"> </v>
      </c>
      <c r="E28" s="46"/>
      <c r="F28" s="61"/>
      <c r="G28" s="41"/>
      <c r="H28" s="93"/>
      <c r="I28" s="93"/>
      <c r="J28" s="95"/>
      <c r="K28" s="96" t="str">
        <f>+VLOOKUP(+J28,ACCT!$A$2:$B$667,2,FALSE)</f>
        <v xml:space="preserve"> </v>
      </c>
      <c r="L28" s="46"/>
      <c r="M28" s="61"/>
    </row>
    <row r="29" spans="1:13" ht="16.5" x14ac:dyDescent="0.3">
      <c r="A29" s="43"/>
      <c r="B29" s="43"/>
      <c r="C29" s="44"/>
      <c r="D29" s="30" t="str">
        <f>+VLOOKUP(+C29,ACCT!$A$2:$B$667,2,FALSE)</f>
        <v xml:space="preserve"> </v>
      </c>
      <c r="E29" s="46"/>
      <c r="F29" s="61"/>
      <c r="G29" s="41"/>
      <c r="H29" s="93"/>
      <c r="I29" s="93"/>
      <c r="J29" s="95"/>
      <c r="K29" s="96" t="str">
        <f>+VLOOKUP(+J29,ACCT!$A$2:$B$667,2,FALSE)</f>
        <v xml:space="preserve"> </v>
      </c>
      <c r="L29" s="46"/>
      <c r="M29" s="61"/>
    </row>
    <row r="30" spans="1:13" x14ac:dyDescent="0.2">
      <c r="A30" s="32"/>
      <c r="B30" s="32"/>
      <c r="C30" s="40"/>
      <c r="D30" s="33" t="s">
        <v>9</v>
      </c>
      <c r="E30" s="33"/>
      <c r="F30" s="102">
        <f>SUM(F17:F29)</f>
        <v>3000</v>
      </c>
      <c r="G30" s="42"/>
      <c r="H30" s="97"/>
      <c r="I30" s="97"/>
      <c r="J30" s="98"/>
      <c r="K30" s="99" t="s">
        <v>9</v>
      </c>
      <c r="L30" s="33"/>
      <c r="M30" s="101">
        <f>SUM(M17:M29)</f>
        <v>3000</v>
      </c>
    </row>
    <row r="31" spans="1:13" ht="16.5" x14ac:dyDescent="0.3">
      <c r="C31" s="85"/>
      <c r="D31" s="86"/>
      <c r="E31" s="86"/>
      <c r="F31" s="87"/>
      <c r="G31" s="88"/>
      <c r="H31" s="92"/>
      <c r="I31" s="92"/>
      <c r="J31" s="40">
        <v>595000</v>
      </c>
      <c r="K31" s="30" t="str">
        <f>+VLOOKUP(+J31,ACCT!$A$2:$B$667,2,FALSE)</f>
        <v>OPERATING TRANSFERS IN</v>
      </c>
      <c r="L31" s="90"/>
      <c r="M31" s="91"/>
    </row>
    <row r="32" spans="1:13" ht="16.5" x14ac:dyDescent="0.3">
      <c r="G32" s="88"/>
      <c r="H32" s="94"/>
      <c r="I32" s="92"/>
      <c r="J32" s="32">
        <v>795000</v>
      </c>
      <c r="K32" s="30" t="str">
        <f>+VLOOKUP(+J32,ACCT!$A$2:$B$667,2,FALSE)</f>
        <v>TRANSFER OUT</v>
      </c>
      <c r="L32" s="92"/>
      <c r="M32" s="91"/>
    </row>
    <row r="33" spans="1:13" ht="26.25" customHeight="1" thickBot="1" x14ac:dyDescent="0.3">
      <c r="A33" s="58"/>
      <c r="B33" s="58"/>
      <c r="C33" s="59"/>
      <c r="D33" s="59"/>
      <c r="F33" s="60"/>
      <c r="G33" s="60"/>
      <c r="H33" s="58"/>
      <c r="I33" s="58"/>
      <c r="J33" s="58"/>
      <c r="K33" s="75">
        <f ca="1">TODAY()</f>
        <v>45023</v>
      </c>
    </row>
    <row r="34" spans="1:13" x14ac:dyDescent="0.2">
      <c r="A34" s="47" t="s">
        <v>956</v>
      </c>
      <c r="B34" s="2"/>
      <c r="F34" s="64" t="s">
        <v>954</v>
      </c>
    </row>
    <row r="35" spans="1:13" ht="4.5" customHeight="1" x14ac:dyDescent="0.2">
      <c r="A35" s="65"/>
      <c r="B35" s="65"/>
      <c r="C35" s="65"/>
      <c r="D35" s="65"/>
      <c r="E35" s="65"/>
      <c r="F35" s="66"/>
      <c r="G35" s="66"/>
      <c r="H35" s="65"/>
      <c r="I35" s="65"/>
      <c r="J35" s="65"/>
      <c r="K35" s="65"/>
      <c r="L35" s="65"/>
      <c r="M35" s="66"/>
    </row>
    <row r="36" spans="1:13" ht="20.25" customHeight="1" x14ac:dyDescent="0.25">
      <c r="A36" s="67" t="s">
        <v>955</v>
      </c>
      <c r="D36" s="1" t="s">
        <v>943</v>
      </c>
      <c r="E36" s="1" t="s">
        <v>944</v>
      </c>
      <c r="F36" s="5"/>
      <c r="H36" s="5" t="s">
        <v>945</v>
      </c>
    </row>
    <row r="37" spans="1:13" ht="18.75" customHeight="1" x14ac:dyDescent="0.2"/>
    <row r="38" spans="1:13" ht="14.25" customHeight="1" thickBot="1" x14ac:dyDescent="0.25">
      <c r="A38" s="49" t="s">
        <v>940</v>
      </c>
      <c r="B38" s="21"/>
      <c r="C38" s="21"/>
      <c r="D38" s="21"/>
      <c r="E38" s="49"/>
      <c r="F38" s="50"/>
      <c r="G38" s="50"/>
      <c r="H38" s="49" t="s">
        <v>941</v>
      </c>
      <c r="I38" s="21"/>
      <c r="J38" s="49"/>
      <c r="K38" s="80" t="s">
        <v>942</v>
      </c>
      <c r="L38" s="21"/>
      <c r="M38" s="50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8" t="s">
        <v>959</v>
      </c>
      <c r="H41" s="47" t="s">
        <v>953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50"/>
    </row>
    <row r="45" spans="1:13" x14ac:dyDescent="0.2">
      <c r="A45" s="48" t="s">
        <v>946</v>
      </c>
      <c r="B45" s="48"/>
    </row>
    <row r="46" spans="1:13" ht="13.5" thickBot="1" x14ac:dyDescent="0.25">
      <c r="A46" s="48" t="s">
        <v>947</v>
      </c>
      <c r="B46" s="3"/>
      <c r="H46" s="27"/>
      <c r="I46" s="27"/>
      <c r="J46" s="27"/>
      <c r="K46" s="27"/>
      <c r="L46" s="27"/>
      <c r="M46" s="50"/>
    </row>
    <row r="47" spans="1:13" x14ac:dyDescent="0.2">
      <c r="A47" s="48" t="s">
        <v>948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9:K29">
    <cfRule type="cellIs" dxfId="4" priority="6" stopIfTrue="1" operator="equal">
      <formula>"""#N/A"""</formula>
    </cfRule>
  </conditionalFormatting>
  <conditionalFormatting sqref="K31:K32">
    <cfRule type="cellIs" dxfId="3" priority="3" stopIfTrue="1" operator="equal">
      <formula>"""#N/A"""</formula>
    </cfRule>
  </conditionalFormatting>
  <conditionalFormatting sqref="K18">
    <cfRule type="cellIs" dxfId="2" priority="2" stopIfTrue="1" operator="equal">
      <formula>"""#N/A"""</formula>
    </cfRule>
  </conditionalFormatting>
  <conditionalFormatting sqref="K17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6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8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8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8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8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8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8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8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8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8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8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8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8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8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8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8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8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8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8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8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8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8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8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8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8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8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8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8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8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8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8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8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8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8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8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8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8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8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8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8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8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8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8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8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8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8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8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8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8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8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8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8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8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8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8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8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8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8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8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8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8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8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8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8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8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8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8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8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8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8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8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8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8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8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8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8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8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8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8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8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8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8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8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8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8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8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8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8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8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8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8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8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8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8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8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8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8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8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8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8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8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8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8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8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8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8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8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8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8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8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8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8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8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8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8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8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8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8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8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8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8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8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8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8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8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8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8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8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8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8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8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8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8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8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8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8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8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8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8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8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8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8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8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8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8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8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8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8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8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8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8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8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8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8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8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8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8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8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8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8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8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8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8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8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8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8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8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8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8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8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8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8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8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8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8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8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8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8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8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8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8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8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8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8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8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8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8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8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8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8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8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8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8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8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8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8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8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8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8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8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8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8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8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8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8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8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8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8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8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8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8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8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8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8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8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8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8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8">
        <v>39223</v>
      </c>
      <c r="I218" s="28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8">
        <v>35612</v>
      </c>
      <c r="I219" t="s">
        <v>10</v>
      </c>
    </row>
    <row r="220" spans="1:9" x14ac:dyDescent="0.2">
      <c r="A220">
        <v>542710</v>
      </c>
      <c r="B220" s="48" t="s">
        <v>963</v>
      </c>
      <c r="C220">
        <v>54</v>
      </c>
      <c r="D220" s="48" t="s">
        <v>964</v>
      </c>
      <c r="F220" s="48" t="s">
        <v>22</v>
      </c>
      <c r="G220">
        <v>50</v>
      </c>
      <c r="H220" s="28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8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8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8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8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8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8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8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8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8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8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8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8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8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8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8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8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8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8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8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8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8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8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8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8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8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8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8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8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8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8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8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8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8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8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8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8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8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8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8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8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8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8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8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8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8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8">
        <v>35612</v>
      </c>
      <c r="I266" t="s">
        <v>10</v>
      </c>
    </row>
    <row r="267" spans="1:9" x14ac:dyDescent="0.2">
      <c r="A267">
        <v>551501</v>
      </c>
      <c r="B267" s="48" t="s">
        <v>965</v>
      </c>
      <c r="C267">
        <v>55</v>
      </c>
      <c r="D267" s="48" t="s">
        <v>24</v>
      </c>
      <c r="F267" s="48" t="s">
        <v>22</v>
      </c>
      <c r="G267">
        <v>50</v>
      </c>
      <c r="H267" s="28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8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8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8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8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8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8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8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8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8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8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8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8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8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8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8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8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8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8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8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8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8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8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8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8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8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8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8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8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8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8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8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8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8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8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8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8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8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8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8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8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8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8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8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8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8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8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8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8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8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8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8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8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8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8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8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8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8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8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8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8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8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8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8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29" t="s">
        <v>24</v>
      </c>
      <c r="E331" t="s">
        <v>10</v>
      </c>
      <c r="F331" t="s">
        <v>22</v>
      </c>
      <c r="G331">
        <v>70</v>
      </c>
      <c r="H331" s="28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8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8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8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8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8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8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8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8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8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8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8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8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8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8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8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8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8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8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8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8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8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8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8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8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8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8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8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8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8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8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8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8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8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8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8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8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8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8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8">
        <v>35612</v>
      </c>
      <c r="I370" t="s">
        <v>10</v>
      </c>
    </row>
    <row r="371" spans="1:9" x14ac:dyDescent="0.2">
      <c r="A371" s="29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8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8">
        <v>35612</v>
      </c>
      <c r="I372" t="s">
        <v>10</v>
      </c>
    </row>
    <row r="373" spans="1:9" x14ac:dyDescent="0.2">
      <c r="A373" s="29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8">
        <v>35612</v>
      </c>
      <c r="I373" t="s">
        <v>10</v>
      </c>
    </row>
    <row r="374" spans="1:9" x14ac:dyDescent="0.2">
      <c r="A374" s="29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8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8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8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8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8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8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8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8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8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8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8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8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8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8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8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8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8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8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8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8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8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8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8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8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8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8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8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8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8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8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8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8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8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8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8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8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8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8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8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8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8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8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8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8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8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8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8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8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8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8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8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8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8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8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8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8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8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8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8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8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8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8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8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8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8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8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8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8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8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8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8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8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8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8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8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8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8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8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8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8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8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8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8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8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8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8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8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8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8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8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8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8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8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8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8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8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8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8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8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8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8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8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8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8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8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8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8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8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8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8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8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8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8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8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8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8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8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8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8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8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8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8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8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8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8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8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8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8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8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8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8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8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8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8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8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8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8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8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8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8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8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8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8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8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8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8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8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8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8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8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8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8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8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8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8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8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8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8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8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8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8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8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8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8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8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8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8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8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8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8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8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8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8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8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8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8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8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8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8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8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8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8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8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8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8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8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8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8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8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8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8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8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8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8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8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8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8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8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8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8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8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8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8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8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8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8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8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8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8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8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8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8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8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8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8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8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8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8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8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8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8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8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8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8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8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8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8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8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8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8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8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8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8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8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8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8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8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8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8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8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8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8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8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8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8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8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8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8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8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8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8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8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8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8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8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8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8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8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8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8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8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8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8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8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8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8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8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8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8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8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8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8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8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8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8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8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8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8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8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8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8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8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8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8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8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8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8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8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8">
        <v>35612</v>
      </c>
      <c r="I662" t="s">
        <v>10</v>
      </c>
    </row>
    <row r="663" spans="1:9" x14ac:dyDescent="0.2">
      <c r="A663" s="35">
        <v>0</v>
      </c>
      <c r="B663" s="36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6" t="s">
        <v>11</v>
      </c>
      <c r="B1" s="26" t="s">
        <v>938</v>
      </c>
      <c r="C1" s="26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8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8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8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8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8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8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8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8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8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8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8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8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8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8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8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8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8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8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8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8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8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8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8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8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8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8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8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8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8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8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8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8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8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8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8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8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8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8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8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8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8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8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8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8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8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8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8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8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8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8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8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8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8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8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8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8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8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8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8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8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8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8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8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8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8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8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8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8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8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8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8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8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8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8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8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8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8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8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8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8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8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8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8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8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8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8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8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8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8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8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8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8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8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8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8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8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8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8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8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8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8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8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8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8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8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8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8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8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8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8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8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8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8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8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8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8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8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8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8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8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8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8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8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8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8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8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8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8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8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8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8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8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8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8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8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8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8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8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8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8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8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8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8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8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8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8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8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8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8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8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8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8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8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8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8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8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8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8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8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8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8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8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8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8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8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8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8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8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8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8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8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8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8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8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8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8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8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8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8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8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8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8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8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8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8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8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8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8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8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8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8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8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8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8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8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8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8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8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8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8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8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8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8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8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8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8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8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8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8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8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8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8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8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8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8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8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8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8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8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8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8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8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8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8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8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8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8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8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8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8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8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8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8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8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8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8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8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8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8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8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8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8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8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8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8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8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8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8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8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8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8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8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8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8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8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8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8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8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8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8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8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8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8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8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8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8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8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8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8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8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8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8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8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8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8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8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8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8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8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8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8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8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8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8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8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8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8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8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19" t="s">
        <v>957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+'MSV Establish Budget'!A10</f>
        <v>To establish budget to pay for Q4 of Mount Shasta Vista Contract dated 3/15/2023. We need $3000 from transferred from Fund Balance (461000) to Professional &amp; Specialized Services (723000).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MSV Establish Budget</vt:lpstr>
      <vt:lpstr>ACCT</vt:lpstr>
      <vt:lpstr>ORG</vt:lpstr>
      <vt:lpstr>Extended Explanation</vt:lpstr>
      <vt:lpstr>ACCT!DEPT</vt:lpstr>
      <vt:lpstr>'MSV Establish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Koopman, Susan@CALFIRE</cp:lastModifiedBy>
  <cp:lastPrinted>2021-02-09T18:54:43Z</cp:lastPrinted>
  <dcterms:created xsi:type="dcterms:W3CDTF">1999-03-09T18:14:26Z</dcterms:created>
  <dcterms:modified xsi:type="dcterms:W3CDTF">2023-04-07T22:47:12Z</dcterms:modified>
</cp:coreProperties>
</file>