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2 2023 budget\BUDGET TRANS. 22-23\"/>
    </mc:Choice>
  </mc:AlternateContent>
  <bookViews>
    <workbookView xWindow="0" yWindow="0" windowWidth="28800" windowHeight="1359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U20" i="1" l="1"/>
  <c r="U22" i="1"/>
  <c r="K18" i="1" l="1"/>
  <c r="D17" i="1"/>
  <c r="K21" i="1" l="1"/>
  <c r="K20" i="1"/>
  <c r="K22" i="1"/>
  <c r="K19" i="1"/>
  <c r="K17" i="1"/>
  <c r="K32" i="1" l="1"/>
  <c r="K31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  <comment ref="J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<sst xmlns="http://schemas.openxmlformats.org/spreadsheetml/2006/main" count="1205" uniqueCount="1144">
  <si>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</si>
  <si>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</si>
  <si>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</si>
  <si>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</si>
  <si>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</si>
  <si>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</si>
  <si>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</si>
  <si>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</si>
  <si>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</si>
  <si>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</si>
  <si>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</si>
  <si>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</si>
  <si>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</si>
  <si>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</si>
  <si>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</si>
  <si>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</si>
  <si>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</si>
  <si>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</si>
  <si>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</si>
  <si>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</si>
  <si>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</si>
  <si>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</si>
  <si>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</si>
  <si>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</si>
  <si>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</si>
  <si>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</si>
  <si>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</si>
  <si>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</si>
  <si>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</si>
  <si>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</si>
  <si>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</si>
  <si>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</si>
  <si>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</si>
  <si>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</si>
  <si>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</si>
  <si>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</si>
  <si>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</si>
  <si>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</si>
  <si>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</si>
  <si>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</si>
  <si>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</si>
  <si>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</si>
  <si>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</si>
  <si>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</si>
  <si>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</si>
  <si>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</si>
  <si>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</si>
  <si>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</si>
  <si>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</si>
  <si>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</si>
  <si>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</si>
  <si>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</si>
  <si>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</si>
  <si>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</si>
  <si>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</si>
  <si>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</si>
  <si>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</si>
  <si>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</si>
  <si>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</si>
  <si>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</si>
  <si>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</si>
  <si>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</si>
  <si>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</si>
  <si>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</si>
  <si>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</si>
  <si>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</si>
  <si>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</si>
  <si>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</si>
  <si>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</si>
  <si>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</si>
  <si>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</si>
  <si>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</si>
  <si>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</si>
  <si>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</si>
  <si>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</si>
  <si>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</si>
  <si>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</si>
  <si>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</si>
  <si>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</si>
  <si>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</si>
  <si>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</si>
  <si>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</si>
  <si>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</si>
  <si>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</si>
  <si>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</si>
  <si>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</si>
  <si>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</si>
  <si>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</si>
  <si>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</si>
  <si>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</si>
  <si>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</si>
  <si>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</si>
  <si>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</si>
  <si>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</si>
  <si>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</si>
  <si>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</si>
  <si>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</si>
  <si>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</si>
  <si>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</si>
  <si>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</si>
  <si>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</si>
  <si>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</si>
  <si>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</si>
  <si>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</si>
  <si>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</si>
  <si>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</si>
  <si>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</si>
  <si>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</si>
  <si>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</si>
  <si>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</si>
  <si>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</si>
  <si>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</si>
  <si>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</si>
  <si>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</si>
  <si>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</si>
  <si>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</si>
  <si>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</si>
  <si>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</si>
  <si>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</si>
  <si>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</si>
  <si>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</si>
  <si>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</si>
  <si>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</si>
  <si>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</si>
  <si>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</si>
  <si>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</si>
  <si>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</si>
  <si>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</si>
  <si>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</si>
  <si>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</si>
  <si>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</si>
  <si>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</si>
  <si>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</si>
  <si>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</si>
  <si>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</si>
  <si>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</si>
  <si>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</si>
  <si>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</si>
  <si>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</si>
  <si>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</si>
  <si>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</si>
  <si>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</si>
  <si>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</si>
  <si>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</si>
  <si>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</si>
  <si>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</si>
  <si>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</si>
  <si>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</si>
  <si>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</si>
  <si>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</si>
  <si>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</si>
  <si>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</si>
  <si>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</si>
  <si>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</si>
  <si>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</si>
  <si>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</si>
  <si>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</si>
  <si>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</si>
  <si>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</si>
  <si>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</si>
  <si>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</si>
  <si>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</si>
  <si>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</si>
  <si>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</si>
  <si>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</si>
  <si>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</si>
  <si>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</si>
  <si>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</si>
  <si>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</si>
  <si>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</si>
  <si>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</si>
  <si>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</si>
  <si>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</si>
  <si>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</si>
  <si>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</si>
  <si>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</si>
  <si>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</si>
  <si>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</si>
  <si>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</si>
  <si>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</si>
  <si>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</si>
  <si>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</si>
  <si>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</si>
  <si>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</si>
  <si>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</si>
  <si>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</si>
  <si>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</si>
  <si>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</si>
  <si>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</si>
  <si>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</si>
  <si>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</si>
  <si>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</si>
  <si>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</si>
  <si>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</si>
  <si>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</si>
  <si>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</si>
  <si>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</si>
  <si>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</si>
  <si>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</si>
  <si>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</si>
  <si>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</si>
  <si>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</si>
  <si>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</si>
  <si>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</si>
  <si>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</si>
  <si>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</si>
  <si>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</si>
  <si>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</si>
  <si>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</si>
  <si>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</si>
  <si>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</si>
  <si>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</si>
  <si>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</si>
  <si>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</si>
  <si>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</si>
  <si>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</si>
  <si>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</si>
  <si>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</si>
  <si>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</si>
  <si>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</si>
  <si>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</si>
  <si>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</si>
  <si>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</si>
  <si>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</si>
  <si>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</si>
  <si>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</si>
  <si>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</si>
  <si>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</si>
  <si>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</si>
  <si>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</si>
  <si>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</si>
  <si>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</si>
  <si>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</si>
  <si>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</si>
  <si>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</si>
  <si>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</si>
  <si>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</si>
  <si>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</si>
  <si>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</si>
  <si>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</si>
  <si>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</si>
  <si>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</si>
  <si>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</si>
  <si>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</si>
  <si>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</si>
  <si>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</si>
  <si>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</si>
  <si>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</si>
  <si>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</si>
  <si>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</si>
  <si>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</si>
  <si>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</si>
  <si>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</si>
  <si>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</si>
  <si>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</si>
  <si>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</si>
  <si>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</si>
  <si>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</si>
  <si>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</si>
  <si>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</si>
  <si>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</si>
  <si>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</si>
  <si>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</si>
  <si>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</si>
  <si>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</si>
  <si>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</si>
  <si>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</si>
  <si>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</si>
  <si>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</si>
  <si>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</si>
  <si>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</si>
  <si>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</si>
  <si>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</si>
  <si>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</si>
  <si>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</si>
  <si>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</si>
  <si>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</si>
  <si>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</si>
  <si>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</si>
  <si>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</si>
  <si>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</si>
  <si>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</si>
  <si>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</si>
  <si>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</si>
  <si>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</si>
  <si>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</si>
  <si>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</si>
  <si>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</si>
  <si>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</si>
  <si>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</si>
  <si>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</si>
  <si>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</si>
  <si>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</si>
  <si>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</si>
  <si>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</si>
  <si>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</si>
  <si>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</si>
  <si>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</si>
  <si>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</si>
  <si>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</si>
  <si>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</si>
  <si>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</si>
  <si>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</si>
  <si>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</si>
  <si>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</si>
  <si>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</si>
  <si>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</si>
  <si>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</si>
  <si>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</si>
  <si>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</si>
  <si>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</si>
  <si>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</si>
  <si>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</si>
  <si>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</si>
  <si>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</si>
  <si>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</si>
  <si>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</si>
  <si>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</si>
  <si>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</si>
  <si>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</si>
  <si>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</si>
  <si>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</si>
  <si>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</si>
  <si>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</si>
  <si>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</si>
  <si>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</si>
  <si>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</si>
  <si>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</si>
  <si>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</si>
  <si>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</si>
  <si>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</si>
  <si>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</si>
  <si>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</si>
  <si>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</si>
  <si>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</si>
  <si>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</si>
  <si>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</si>
  <si>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</si>
  <si>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</si>
  <si>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</si>
  <si>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</si>
  <si>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</si>
  <si>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</si>
  <si>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</si>
  <si>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</si>
  <si>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</si>
  <si>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</si>
  <si>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</si>
  <si>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</si>
  <si>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</si>
  <si>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</si>
  <si>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</si>
  <si>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</si>
  <si>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</si>
  <si>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</si>
  <si>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</si>
  <si>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</si>
  <si>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</si>
  <si>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</si>
  <si>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</si>
  <si>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</si>
  <si>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</si>
  <si>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</si>
  <si>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</si>
  <si>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</si>
  <si>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</si>
  <si>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</si>
  <si>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</si>
  <si>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</si>
  <si>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</si>
  <si>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</si>
  <si>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</si>
  <si>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</si>
  <si>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</si>
  <si>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</si>
  <si>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</si>
  <si>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</si>
  <si>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</si>
  <si>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</si>
  <si>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</si>
  <si>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</si>
  <si>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</si>
  <si>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</si>
  <si>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</si>
  <si>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</si>
  <si>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</si>
  <si>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</si>
  <si>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</si>
  <si>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</si>
  <si>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</si>
  <si>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</si>
  <si>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</si>
  <si>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</si>
  <si>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</si>
  <si>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</si>
  <si>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</si>
  <si>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</si>
  <si>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</si>
  <si>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</si>
  <si>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</si>
  <si>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</si>
  <si>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</si>
  <si>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</si>
  <si>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</si>
  <si>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</si>
  <si>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</si>
  <si>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</si>
  <si>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</si>
  <si>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</si>
  <si>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</si>
  <si>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</si>
  <si>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</si>
  <si>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</si>
  <si>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</si>
  <si>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</si>
  <si>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</si>
  <si>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</si>
  <si>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</si>
  <si>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</si>
  <si>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</si>
  <si>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</si>
  <si>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</si>
  <si>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</si>
  <si>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</si>
  <si>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</si>
  <si>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</si>
  <si>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</si>
  <si>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</si>
  <si>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</si>
  <si>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</si>
  <si>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</si>
  <si>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</si>
  <si>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</si>
  <si>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</si>
  <si>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</si>
  <si>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</si>
  <si>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</si>
  <si>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</si>
  <si>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</si>
  <si>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</si>
  <si>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</si>
  <si>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</si>
  <si>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</si>
  <si>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</si>
  <si>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</si>
  <si>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</si>
  <si>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</si>
  <si>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</si>
  <si>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</si>
  <si>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</si>
  <si>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</si>
  <si>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</si>
  <si>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</si>
  <si>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</si>
  <si>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</si>
  <si>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</si>
  <si>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</si>
  <si>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</si>
  <si>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</si>
  <si>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</si>
  <si>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</si>
  <si>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</si>
  <si>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</si>
  <si>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</si>
  <si>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</si>
  <si>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</si>
  <si>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</si>
  <si>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</si>
  <si>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</si>
  <si>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</si>
  <si>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</si>
  <si>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</si>
  <si>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</si>
  <si>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</si>
  <si>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</si>
  <si>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</si>
  <si>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</si>
  <si>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</si>
  <si>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</si>
  <si>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</si>
  <si>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</si>
  <si>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</si>
  <si>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</si>
  <si>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</si>
  <si>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</si>
  <si>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</si>
  <si>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</si>
  <si>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</si>
  <si>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</si>
  <si>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</si>
  <si>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</si>
  <si>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</si>
  <si>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</si>
  <si>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</si>
  <si>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</si>
  <si>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</si>
  <si>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</si>
  <si>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</si>
  <si>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</si>
  <si>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</si>
  <si>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</si>
  <si>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</si>
  <si>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</si>
  <si>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</si>
  <si>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</si>
  <si>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</si>
  <si>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</si>
  <si>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</si>
  <si>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</si>
  <si>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</si>
  <si>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</si>
  <si>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</si>
  <si>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</si>
  <si>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</si>
  <si>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</si>
  <si>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</si>
  <si>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</si>
  <si>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</si>
  <si>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</si>
  <si>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</si>
  <si>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</si>
  <si>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</si>
  <si>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</si>
  <si>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</si>
  <si>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</si>
  <si>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</si>
  <si>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</si>
  <si>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</si>
  <si>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</si>
  <si>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</si>
  <si>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</si>
  <si>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</si>
  <si>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</si>
  <si>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</si>
  <si>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</si>
  <si>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</si>
  <si>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</si>
  <si>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</si>
  <si>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</si>
  <si>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</si>
  <si>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</si>
  <si>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</si>
  <si>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</si>
  <si>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</si>
  <si>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</si>
  <si>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</si>
  <si>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</si>
  <si>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</si>
  <si>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</si>
  <si>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</si>
  <si>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</si>
  <si>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</si>
  <si>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</si>
  <si>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</si>
  <si>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</si>
  <si>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</si>
  <si>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</si>
  <si>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</si>
  <si>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</si>
  <si>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</si>
  <si>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</si>
  <si>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</si>
  <si>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</si>
  <si>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</si>
  <si>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</si>
  <si>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</si>
  <si>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</si>
  <si>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</si>
  <si>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</si>
  <si>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</si>
  <si>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</si>
  <si>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</si>
  <si>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</si>
  <si>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</si>
  <si>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</si>
  <si>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</si>
  <si>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</si>
  <si>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</si>
  <si>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</si>
  <si>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</si>
  <si>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</si>
  <si>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</si>
  <si>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</si>
  <si>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</si>
  <si>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</si>
  <si>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</si>
  <si>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</si>
  <si>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</si>
  <si>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</si>
  <si>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</si>
  <si>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</si>
  <si>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</si>
  <si>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</si>
  <si>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</si>
  <si>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</si>
  <si>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</si>
  <si>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</si>
  <si>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</si>
  <si>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</si>
  <si>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</si>
  <si>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</si>
  <si>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</si>
  <si>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</si>
  <si>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</si>
  <si>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</si>
  <si>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</si>
  <si>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</si>
  <si>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</si>
  <si>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</si>
  <si>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</si>
  <si>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</si>
  <si>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</si>
  <si>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</si>
  <si>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</si>
  <si>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</si>
  <si>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</si>
  <si>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</si>
  <si>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</si>
  <si>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</si>
  <si>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</si>
  <si>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</si>
  <si>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</si>
  <si>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</si>
  <si>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</si>
  <si>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</si>
  <si>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</si>
  <si>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</si>
  <si>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</si>
  <si>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</si>
  <si>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</si>
  <si>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</si>
  <si>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</si>
  <si>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</si>
  <si>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</si>
  <si>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</si>
  <si>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</si>
  <si>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</si>
  <si>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</si>
  <si>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</si>
  <si>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</si>
  <si>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</si>
  <si>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</si>
  <si>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</si>
  <si>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</si>
  <si>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</si>
  <si>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</si>
  <si>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</si>
  <si>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</si>
  <si>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</si>
  <si>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</si>
  <si>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</si>
  <si>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</si>
  <si>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</si>
  <si>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</si>
  <si>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</si>
  <si>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</si>
  <si>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</si>
  <si>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</si>
  <si>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</si>
  <si>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</si>
  <si>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</si>
  <si>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</si>
  <si>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</si>
  <si>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</si>
  <si>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</si>
  <si>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</si>
  <si>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</si>
  <si>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</si>
  <si>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</si>
  <si>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</si>
  <si>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</si>
  <si>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</si>
  <si>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</si>
  <si>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</si>
  <si>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</si>
  <si>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</si>
  <si>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</si>
  <si>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</si>
  <si>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</si>
  <si>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</si>
  <si>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</si>
  <si>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</si>
  <si>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</si>
  <si>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</si>
  <si>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</si>
  <si>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</si>
  <si>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</si>
  <si>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</si>
  <si>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</si>
  <si>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</si>
  <si>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</si>
  <si>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</si>
  <si>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</si>
  <si>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</si>
  <si>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</si>
  <si>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</si>
  <si>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</si>
  <si>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</si>
  <si>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</si>
  <si>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</si>
  <si>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</si>
  <si>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</si>
  <si>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</si>
  <si>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</si>
  <si>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</si>
  <si>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</si>
  <si>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</si>
  <si>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</si>
  <si>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</si>
  <si>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</si>
  <si>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</si>
  <si>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</si>
  <si>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</si>
  <si>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</si>
  <si>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</si>
  <si>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</si>
  <si>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</si>
  <si>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</si>
  <si>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</si>
  <si>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</si>
  <si>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</si>
  <si>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</si>
  <si>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</si>
  <si>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</si>
  <si>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</si>
  <si>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</si>
  <si>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</si>
  <si>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</si>
  <si>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</si>
  <si>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</si>
  <si>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</si>
  <si>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</si>
  <si>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</si>
  <si>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</si>
  <si>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</si>
  <si>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</si>
  <si>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</si>
  <si>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</si>
  <si>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</si>
  <si>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</si>
  <si>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</si>
  <si>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</si>
  <si>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</si>
  <si>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</si>
  <si>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</si>
  <si>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</si>
  <si>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</si>
  <si>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</si>
  <si>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</si>
  <si>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</si>
  <si>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</si>
  <si>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</si>
  <si>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</si>
  <si>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</si>
  <si>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</si>
  <si>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</si>
  <si>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</si>
  <si>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</si>
  <si>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</si>
  <si>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</si>
  <si>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</si>
  <si>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</si>
  <si>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</si>
  <si>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</si>
  <si>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</si>
  <si>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</si>
  <si>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</si>
  <si>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</si>
  <si>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</si>
  <si>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</si>
  <si>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</si>
  <si>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</si>
  <si>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</si>
  <si>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</si>
  <si>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</si>
  <si>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</si>
  <si>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</si>
  <si>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</si>
  <si>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</si>
  <si>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</si>
  <si>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</si>
  <si>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</si>
  <si>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</si>
  <si>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</si>
  <si>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</si>
  <si>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</si>
  <si>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</si>
  <si>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</si>
  <si>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</si>
  <si>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</si>
  <si>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</si>
  <si>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</si>
  <si>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</si>
  <si>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</si>
  <si>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</si>
  <si>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</si>
  <si>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</si>
  <si>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</si>
  <si>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</si>
  <si>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</si>
  <si>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</si>
  <si>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</si>
  <si>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</si>
  <si>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</si>
  <si>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</si>
  <si>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</si>
  <si>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</si>
  <si>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</si>
  <si>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</si>
  <si>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</si>
  <si>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</si>
  <si>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</si>
  <si>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</si>
  <si>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</si>
  <si>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</si>
  <si>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</si>
  <si>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</si>
  <si>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</si>
  <si>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</si>
  <si>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</si>
  <si>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</si>
  <si>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</si>
  <si>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</si>
  <si>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</si>
  <si>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</si>
  <si>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</si>
  <si>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</si>
  <si>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</si>
  <si>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</si>
  <si>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</si>
  <si>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</si>
  <si>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</si>
  <si>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</si>
  <si>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</si>
  <si>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</si>
  <si>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</si>
  <si>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</si>
  <si>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</si>
  <si>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</si>
  <si>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</si>
  <si>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</si>
  <si>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</si>
  <si>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</si>
  <si>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</si>
  <si>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</si>
  <si>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</si>
  <si>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</si>
  <si>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</si>
  <si>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</si>
  <si>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</si>
  <si>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</si>
  <si>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</si>
  <si>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</si>
  <si>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</si>
  <si>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</si>
  <si>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</si>
  <si>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</si>
  <si>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</si>
  <si>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</si>
  <si>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</si>
  <si>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</si>
  <si>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</si>
  <si>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</si>
  <si>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</si>
  <si>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</si>
  <si>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</si>
  <si>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</si>
  <si>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</si>
  <si>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</si>
  <si>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</si>
  <si>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</si>
  <si>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</si>
  <si>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</si>
  <si>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</si>
  <si>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</si>
  <si>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</si>
  <si>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</si>
  <si>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</si>
  <si>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</si>
  <si>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</si>
  <si>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</si>
  <si>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</si>
  <si>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</si>
  <si>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</si>
  <si>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</si>
  <si>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</si>
  <si>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</si>
  <si>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</si>
  <si>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</si>
  <si>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</si>
  <si>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</si>
  <si>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</si>
  <si>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</si>
  <si>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</si>
  <si>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</si>
  <si>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</si>
  <si>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</si>
  <si>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</si>
  <si>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</si>
  <si>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</si>
  <si>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</si>
  <si>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</si>
  <si>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</si>
  <si>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</si>
  <si>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</si>
  <si>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</si>
  <si>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</si>
  <si>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</si>
  <si>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</si>
  <si>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</si>
  <si>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</si>
  <si>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</si>
  <si>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</si>
  <si>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</si>
  <si>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</si>
  <si>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</si>
  <si>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</si>
  <si>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</si>
  <si>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</si>
  <si>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</si>
  <si>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</si>
  <si>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</si>
  <si>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</si>
  <si>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</si>
  <si>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</si>
  <si>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</si>
  <si>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</si>
  <si>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</si>
  <si>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</si>
  <si>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</si>
  <si>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</si>
  <si>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</si>
  <si>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</si>
  <si>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</si>
  <si>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</si>
  <si>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</si>
  <si>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</si>
  <si>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</si>
  <si>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</si>
  <si>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</si>
  <si>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</si>
  <si>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</si>
  <si>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</si>
  <si>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</si>
  <si>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</si>
  <si>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</si>
  <si>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</si>
  <si>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</si>
  <si>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</si>
  <si>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</si>
  <si>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</si>
  <si>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</si>
  <si>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</si>
  <si>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</si>
  <si>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</si>
  <si>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</si>
  <si>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</si>
  <si>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</si>
  <si>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</si>
  <si>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</si>
  <si>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</si>
  <si>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</si>
  <si>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</si>
  <si>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</si>
  <si>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</si>
  <si>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</si>
  <si>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</si>
  <si>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</si>
  <si>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</si>
  <si>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</si>
  <si>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</si>
  <si>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</si>
  <si>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</si>
  <si>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</si>
  <si>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</si>
  <si>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</si>
  <si>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</si>
  <si>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</si>
  <si>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</si>
  <si>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</si>
  <si>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</si>
  <si>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</si>
  <si>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</si>
  <si>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</si>
  <si>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</si>
  <si>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</si>
  <si>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</si>
  <si>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</si>
  <si>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</si>
  <si>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</si>
  <si>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</si>
  <si>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</si>
  <si>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</si>
  <si>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</si>
  <si>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</si>
  <si>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</si>
  <si>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</si>
  <si>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</si>
  <si>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</si>
  <si>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</si>
  <si>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</si>
  <si>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</si>
  <si>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</si>
  <si>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</si>
  <si>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</si>
  <si>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</si>
  <si>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</si>
  <si>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</si>
  <si>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</si>
  <si>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</si>
  <si>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</si>
  <si>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</si>
  <si>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</si>
  <si>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</si>
  <si>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</si>
  <si>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</si>
  <si>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</si>
  <si>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</si>
  <si>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</si>
  <si>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</si>
  <si>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</si>
  <si>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</si>
  <si>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</si>
  <si>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</si>
  <si>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</si>
  <si>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</si>
  <si>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</si>
  <si>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</si>
  <si>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</si>
  <si>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</si>
  <si>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</si>
  <si>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</si>
  <si>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</si>
  <si>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</si>
  <si>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</si>
  <si>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</si>
  <si>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</si>
  <si>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</si>
  <si>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</si>
  <si>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</si>
  <si>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</si>
  <si>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</si>
  <si>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</si>
  <si>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</si>
  <si>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</si>
  <si>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</si>
  <si>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</si>
  <si>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</si>
  <si>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</si>
  <si>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</si>
  <si>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</si>
  <si>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</si>
  <si>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</si>
  <si>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</si>
  <si>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</si>
  <si>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</si>
  <si>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</si>
  <si>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</si>
  <si>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</si>
  <si>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</si>
  <si>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</si>
  <si>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</si>
  <si>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</si>
  <si>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</si>
  <si>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</si>
  <si>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</si>
  <si>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</si>
  <si>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</si>
  <si>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</si>
  <si>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</si>
  <si>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</si>
  <si>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</si>
  <si>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</si>
  <si>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</si>
  <si>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</si>
  <si>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</si>
  <si>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</si>
  <si>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</si>
  <si>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</si>
  <si>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</si>
  <si>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</si>
  <si>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</si>
  <si>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</si>
  <si>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</si>
  <si>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</si>
  <si>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</si>
  <si>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</si>
  <si>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</si>
  <si>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</si>
  <si>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</si>
  <si>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</si>
  <si>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</si>
  <si>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</si>
  <si>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</si>
  <si>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</si>
  <si>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</si>
  <si>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</si>
  <si>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</si>
  <si>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</si>
  <si>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</si>
  <si>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</si>
  <si>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</si>
  <si>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</si>
  <si>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</si>
  <si>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</si>
  <si>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</si>
  <si>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</si>
  <si>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</si>
  <si>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</si>
  <si>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</si>
  <si>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</si>
  <si>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</si>
  <si>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</si>
  <si>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</si>
  <si>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</si>
  <si>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</si>
  <si>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</si>
  <si>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</si>
  <si>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</si>
  <si>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</si>
  <si>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</si>
  <si>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</si>
  <si>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</si>
  <si>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</si>
  <si>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</si>
  <si>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</si>
  <si>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</si>
  <si>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</si>
  <si>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</si>
  <si>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</si>
  <si>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</si>
  <si>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</si>
  <si>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</si>
  <si>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</si>
  <si>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Public Health</t>
  </si>
  <si>
    <t>22/23</t>
  </si>
  <si>
    <t xml:space="preserve">California Health Collaborative </t>
  </si>
  <si>
    <t>Lucy Hernandez</t>
  </si>
  <si>
    <t>Prevent Child Abuse</t>
  </si>
  <si>
    <t>Let's Get Checked</t>
  </si>
  <si>
    <t>Clear Impact</t>
  </si>
  <si>
    <t>Katy Olivio</t>
  </si>
  <si>
    <t>03.16.2023</t>
  </si>
  <si>
    <t>Increase budget appropration from fund balance to cover realignment FY 21/22. Paid in FY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</si>
</sst>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3" fontId="1" fillId="5" borderId="1" xfId="1" applyNumberFormat="1" applyFont="1" applyFill="1" applyBorder="1" applyAlignment="1" applyProtection="1">
      <alignment horizontal="right"/>
      <protection locked="0"/>
    </xf>
    <xf numFmtId="1" fontId="1" fillId="5" borderId="1" xfId="0" applyNumberFormat="1" applyFont="1" applyFill="1" applyBorder="1" applyProtection="1">
      <protection locked="0"/>
    </xf>
    <xf numFmtId="0" fontId="28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21" ht="18" customHeight="1" thickBot="1" x14ac:dyDescent="0.25">
      <c r="A1" s="76"/>
      <c r="B1" s="67"/>
      <c r="E1" s="27"/>
      <c r="F1" s="122" t="s">
        <v>915</v>
      </c>
      <c r="G1" s="122"/>
      <c r="H1" s="122"/>
      <c r="I1" s="122"/>
      <c r="J1" s="122"/>
      <c r="L1" s="85" t="s">
        <v>917</v>
      </c>
      <c r="M1" s="86"/>
    </row>
    <row r="2" spans="1:21" s="2" customFormat="1" ht="18" customHeight="1" x14ac:dyDescent="0.25">
      <c r="B2" s="121" t="s">
        <v>6</v>
      </c>
      <c r="C2" s="121"/>
      <c r="D2" s="121"/>
      <c r="E2" s="121"/>
      <c r="F2" s="121"/>
      <c r="G2" s="121"/>
      <c r="H2" s="121"/>
      <c r="I2" s="121"/>
      <c r="J2" s="121"/>
      <c r="K2" s="121"/>
      <c r="L2" s="125"/>
      <c r="M2" s="126"/>
    </row>
    <row r="3" spans="1:21" ht="6" customHeight="1" thickBot="1" x14ac:dyDescent="0.25">
      <c r="L3" s="127"/>
      <c r="M3" s="128"/>
    </row>
    <row r="4" spans="1:21" s="16" customFormat="1" ht="9.75" customHeight="1" thickBot="1" x14ac:dyDescent="0.3">
      <c r="B4" s="67"/>
      <c r="F4" s="17"/>
      <c r="G4" s="17"/>
      <c r="J4" s="18"/>
      <c r="L4" s="87"/>
      <c r="M4" s="88"/>
    </row>
    <row r="5" spans="1:21" s="16" customFormat="1" ht="16.5" thickBot="1" x14ac:dyDescent="0.3">
      <c r="A5" s="19" t="s">
        <v>623</v>
      </c>
      <c r="B5" s="19"/>
      <c r="C5" s="20"/>
      <c r="D5" s="114" t="s">
        <v>1134</v>
      </c>
      <c r="E5" s="114"/>
      <c r="F5" s="114"/>
      <c r="G5" s="17"/>
      <c r="M5" s="17"/>
    </row>
    <row r="6" spans="1:21" s="16" customFormat="1" ht="16.5" thickBot="1" x14ac:dyDescent="0.3">
      <c r="C6" s="21"/>
      <c r="D6" s="67"/>
      <c r="E6" s="67"/>
      <c r="F6" s="17"/>
      <c r="G6" s="17"/>
      <c r="J6" s="6" t="s">
        <v>8</v>
      </c>
      <c r="K6" s="79" t="s">
        <v>1142</v>
      </c>
      <c r="L6" s="32"/>
      <c r="M6" s="17"/>
    </row>
    <row r="7" spans="1:21" ht="13.5" thickBot="1" x14ac:dyDescent="0.25">
      <c r="A7" s="58" t="s">
        <v>909</v>
      </c>
      <c r="B7" s="59"/>
      <c r="C7" s="66" t="s">
        <v>1135</v>
      </c>
    </row>
    <row r="8" spans="1:21" s="1" customFormat="1" ht="28.5" customHeight="1" thickBo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72" t="s">
        <v>907</v>
      </c>
      <c r="M8" s="73" t="s">
        <v>908</v>
      </c>
    </row>
    <row r="9" spans="1:21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21" s="1" customFormat="1" ht="15" customHeight="1" x14ac:dyDescent="0.2">
      <c r="A10" s="115" t="s">
        <v>1143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21" s="1" customFormat="1" ht="15" customHeight="1" x14ac:dyDescent="0.2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21" s="1" customFormat="1" ht="69.75" customHeight="1" thickBot="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21" s="1" customFormat="1" ht="7.5" customHeight="1" x14ac:dyDescent="0.2">
      <c r="A13" s="48"/>
      <c r="F13" s="7"/>
      <c r="G13" s="7"/>
      <c r="M13" s="7"/>
    </row>
    <row r="14" spans="1:21" ht="24" customHeight="1" x14ac:dyDescent="0.35">
      <c r="A14" s="53"/>
      <c r="B14" s="54"/>
      <c r="C14" s="93" t="s">
        <v>919</v>
      </c>
      <c r="D14" s="55"/>
      <c r="E14" s="55"/>
      <c r="F14" s="56"/>
      <c r="G14" s="78"/>
      <c r="H14" s="53"/>
      <c r="I14" s="93" t="s">
        <v>918</v>
      </c>
      <c r="J14" s="54"/>
      <c r="K14" s="57"/>
      <c r="L14" s="57"/>
      <c r="M14" s="56"/>
    </row>
    <row r="15" spans="1:21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21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  <c r="R16" s="113" t="s">
        <v>1141</v>
      </c>
      <c r="U16" s="113">
        <v>35000</v>
      </c>
    </row>
    <row r="17" spans="1:21" ht="16.5" x14ac:dyDescent="0.3">
      <c r="A17" s="44">
        <v>2121</v>
      </c>
      <c r="B17" s="44">
        <v>401015</v>
      </c>
      <c r="C17" s="45">
        <v>481000</v>
      </c>
      <c r="D17" s="109" t="str">
        <f>+VLOOKUP(+C17,ACCT!$A:$B,2,FALSE)</f>
        <v>FUND BALANCE - ASSIGNED</v>
      </c>
      <c r="E17" s="46"/>
      <c r="F17" s="63">
        <v>404486.62</v>
      </c>
      <c r="G17" s="8"/>
      <c r="H17" s="44">
        <v>2121</v>
      </c>
      <c r="I17" s="44">
        <v>401015</v>
      </c>
      <c r="J17" s="45">
        <v>795000</v>
      </c>
      <c r="K17" s="100" t="str">
        <f>+VLOOKUP(+J17,ACCT!$A:$B,2,FALSE)</f>
        <v>TRANSFER OUT</v>
      </c>
      <c r="L17" s="46">
        <v>8273</v>
      </c>
      <c r="M17" s="63">
        <v>404486.62</v>
      </c>
      <c r="R17" t="s">
        <v>1136</v>
      </c>
      <c r="U17">
        <v>35208</v>
      </c>
    </row>
    <row r="18" spans="1:21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44"/>
      <c r="I18" s="44"/>
      <c r="J18" s="45"/>
      <c r="K18" s="100" t="str">
        <f>+VLOOKUP(+J18,ACCT!$A:$B,2,FALSE)</f>
        <v xml:space="preserve"> </v>
      </c>
      <c r="L18" s="47"/>
      <c r="M18" s="63"/>
      <c r="N18" t="s">
        <v>10</v>
      </c>
      <c r="R18" t="s">
        <v>1137</v>
      </c>
      <c r="U18">
        <v>9625</v>
      </c>
    </row>
    <row r="19" spans="1:21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44">
        <v>2121</v>
      </c>
      <c r="I19" s="44">
        <v>401015</v>
      </c>
      <c r="J19" s="99">
        <v>595000</v>
      </c>
      <c r="K19" s="100" t="str">
        <f>+VLOOKUP(+J19,ACCT!$A:$B,2,FALSE)</f>
        <v>OPERATING TRANSFERS IN</v>
      </c>
      <c r="L19" s="47">
        <v>8273</v>
      </c>
      <c r="M19" s="64">
        <v>-404486.62</v>
      </c>
      <c r="R19" t="s">
        <v>1138</v>
      </c>
      <c r="U19">
        <v>3367</v>
      </c>
    </row>
    <row r="20" spans="1:21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44"/>
      <c r="I20" s="44"/>
      <c r="J20" s="112"/>
      <c r="K20" s="100" t="str">
        <f>+VLOOKUP(+J20,ACCT!$A:$B,2,FALSE)</f>
        <v xml:space="preserve"> </v>
      </c>
      <c r="L20" s="47" t="s">
        <v>10</v>
      </c>
      <c r="M20" s="111"/>
      <c r="R20" t="s">
        <v>1139</v>
      </c>
      <c r="U20">
        <f>24500+50000</f>
        <v>74500</v>
      </c>
    </row>
    <row r="21" spans="1:21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44"/>
      <c r="I21" s="44"/>
      <c r="J21" s="112"/>
      <c r="K21" s="100" t="str">
        <f>+VLOOKUP(+J21,ACCT!$A:$B,2,FALSE)</f>
        <v xml:space="preserve"> </v>
      </c>
      <c r="L21" s="47" t="s">
        <v>10</v>
      </c>
      <c r="M21" s="111" t="s">
        <v>10</v>
      </c>
      <c r="R21" t="s">
        <v>1140</v>
      </c>
      <c r="U21">
        <v>4500</v>
      </c>
    </row>
    <row r="22" spans="1:21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44"/>
      <c r="I22" s="44"/>
      <c r="J22" s="99"/>
      <c r="K22" s="100" t="str">
        <f>+VLOOKUP(+J22,ACCT!$A:$B,2,FALSE)</f>
        <v xml:space="preserve"> </v>
      </c>
      <c r="L22" s="47"/>
      <c r="M22" s="64"/>
      <c r="U22">
        <f>SUM(U16:U21)</f>
        <v>162200</v>
      </c>
    </row>
    <row r="23" spans="1:21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44"/>
      <c r="I23" s="44"/>
      <c r="J23" s="99"/>
      <c r="K23" s="100" t="str">
        <f>+VLOOKUP(+J23,ACCT!$A:$B,2,FALSE)</f>
        <v xml:space="preserve"> </v>
      </c>
      <c r="L23" s="47"/>
      <c r="M23" s="64"/>
    </row>
    <row r="24" spans="1:21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44"/>
      <c r="I24" s="44"/>
      <c r="J24" s="99"/>
      <c r="K24" s="100" t="str">
        <f>+VLOOKUP(+J24,ACCT!$A:$B,2,FALSE)</f>
        <v xml:space="preserve"> </v>
      </c>
      <c r="L24" s="47"/>
      <c r="M24" s="64"/>
    </row>
    <row r="25" spans="1:21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44"/>
      <c r="I25" s="44"/>
      <c r="J25" s="99"/>
      <c r="K25" s="100" t="str">
        <f>+VLOOKUP(+J25,ACCT!$A:$B,2,FALSE)</f>
        <v xml:space="preserve"> </v>
      </c>
      <c r="L25" s="47"/>
      <c r="M25" s="64"/>
    </row>
    <row r="26" spans="1:21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21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21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21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21" x14ac:dyDescent="0.2">
      <c r="A30" s="33"/>
      <c r="B30" s="33"/>
      <c r="C30" s="41"/>
      <c r="D30" s="34" t="s">
        <v>9</v>
      </c>
      <c r="E30" s="34"/>
      <c r="F30" s="65">
        <f>SUM(F17:F29)</f>
        <v>404486.62</v>
      </c>
      <c r="G30" s="43"/>
      <c r="H30" s="101"/>
      <c r="I30" s="101"/>
      <c r="J30" s="102"/>
      <c r="K30" s="103" t="s">
        <v>9</v>
      </c>
      <c r="L30" s="34"/>
      <c r="M30" s="65">
        <f>SUM(M17:M29)</f>
        <v>0</v>
      </c>
    </row>
    <row r="31" spans="1:21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>
        <v>595000</v>
      </c>
      <c r="K31" s="31" t="str">
        <f>+VLOOKUP(+J31,ACCT!$A:$B,2,FALSE)</f>
        <v>OPERATING TRANSFERS IN</v>
      </c>
      <c r="L31" s="94"/>
      <c r="M31" s="95"/>
    </row>
    <row r="32" spans="1:21" ht="16.5" x14ac:dyDescent="0.3">
      <c r="G32" s="92"/>
      <c r="H32" s="98"/>
      <c r="I32" s="96"/>
      <c r="J32" s="33">
        <v>795000</v>
      </c>
      <c r="K32" s="31" t="str">
        <f>+VLOOKUP(+J32,ACCT!$A:$B,2,FALSE)</f>
        <v>TRANSFER OUT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921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922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923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924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925</v>
      </c>
      <c r="D110" s="29"/>
    </row>
    <row r="111" spans="1:4" ht="15" x14ac:dyDescent="0.25">
      <c r="A111" s="104">
        <v>203102</v>
      </c>
      <c r="B111" s="104" t="s">
        <v>926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927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928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929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930</v>
      </c>
      <c r="D179" s="29"/>
    </row>
    <row r="180" spans="1:4" ht="15" x14ac:dyDescent="0.25">
      <c r="A180" s="104">
        <v>401013</v>
      </c>
      <c r="B180" s="104" t="s">
        <v>931</v>
      </c>
      <c r="D180" s="29"/>
    </row>
    <row r="181" spans="1:4" ht="15" x14ac:dyDescent="0.25">
      <c r="A181" s="104">
        <v>401014</v>
      </c>
      <c r="B181" s="104" t="s">
        <v>932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933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934</v>
      </c>
      <c r="D194" s="29"/>
    </row>
    <row r="195" spans="1:4" ht="15" x14ac:dyDescent="0.25">
      <c r="A195" s="104">
        <v>401076</v>
      </c>
      <c r="B195" s="104" t="s">
        <v>935</v>
      </c>
      <c r="D195" s="29"/>
    </row>
    <row r="196" spans="1:4" ht="15" x14ac:dyDescent="0.25">
      <c r="A196" s="104">
        <v>401081</v>
      </c>
      <c r="B196" s="104" t="s">
        <v>936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937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938</v>
      </c>
      <c r="D273" s="29"/>
    </row>
    <row r="274" spans="1:4" ht="15" x14ac:dyDescent="0.25">
      <c r="A274" s="104">
        <v>807065</v>
      </c>
      <c r="B274" s="104" t="s">
        <v>939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940</v>
      </c>
      <c r="D278" s="29"/>
    </row>
    <row r="279" spans="1:4" ht="15" x14ac:dyDescent="0.25">
      <c r="A279" s="104">
        <v>807070</v>
      </c>
      <c r="B279" s="104" t="s">
        <v>941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942</v>
      </c>
      <c r="D282" s="29"/>
    </row>
    <row r="283" spans="1:4" ht="15" x14ac:dyDescent="0.25">
      <c r="A283" s="104">
        <v>807074</v>
      </c>
      <c r="B283" s="104" t="s">
        <v>943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944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9" t="s">
        <v>914</v>
      </c>
      <c r="B1" s="129"/>
      <c r="C1" s="129"/>
      <c r="D1" s="129"/>
      <c r="E1" s="129"/>
      <c r="F1" s="129"/>
      <c r="G1" s="129"/>
      <c r="H1" s="129"/>
      <c r="I1" s="129"/>
      <c r="J1" s="129"/>
    </row>
    <row r="3" spans="1:13" x14ac:dyDescent="0.2">
      <c r="A3" s="130" t="str">
        <f>+TRANSFER!A10</f>
        <v>Increase budget appropration from fund balance to cover realignment FY 21/22. Paid in FY 22/23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3" x14ac:dyDescent="0.2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x14ac:dyDescent="0.2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x14ac:dyDescent="0.2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3" x14ac:dyDescent="0.2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1:13" x14ac:dyDescent="0.2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3" x14ac:dyDescent="0.2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x14ac:dyDescent="0.2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3" x14ac:dyDescent="0.2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3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3" x14ac:dyDescent="0.2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</row>
    <row r="19" spans="1:13" x14ac:dyDescent="0.2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</row>
    <row r="20" spans="1:13" x14ac:dyDescent="0.2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</row>
    <row r="21" spans="1:13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1:13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x14ac:dyDescent="0.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x14ac:dyDescent="0.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</row>
    <row r="33" spans="1:13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3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1:13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3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1:13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3" x14ac:dyDescent="0.2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</row>
    <row r="41" spans="1:13" x14ac:dyDescent="0.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3" x14ac:dyDescent="0.2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 x14ac:dyDescent="0.2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</row>
    <row r="44" spans="1:13" x14ac:dyDescent="0.2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</row>
    <row r="45" spans="1:13" x14ac:dyDescent="0.2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</row>
    <row r="46" spans="1:13" x14ac:dyDescent="0.2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</row>
    <row r="47" spans="1:13" x14ac:dyDescent="0.2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</row>
    <row r="48" spans="1:13" x14ac:dyDescent="0.2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</row>
    <row r="49" spans="1:13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</row>
    <row r="50" spans="1:13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</row>
    <row r="51" spans="1:13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</row>
    <row r="52" spans="1:13" x14ac:dyDescent="0.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Janelle King</cp:lastModifiedBy>
  <cp:lastPrinted>2023-03-16T20:27:38Z</cp:lastPrinted>
  <dcterms:created xsi:type="dcterms:W3CDTF">1999-03-09T18:14:26Z</dcterms:created>
  <dcterms:modified xsi:type="dcterms:W3CDTF">2023-03-16T20:42:13Z</dcterms:modified>
</cp:coreProperties>
</file>