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300 Public Health Division\WIC\2023-2025\"/>
    </mc:Choice>
  </mc:AlternateContent>
  <bookViews>
    <workbookView xWindow="0" yWindow="0" windowWidth="28740" windowHeight="12240"/>
  </bookViews>
  <sheets>
    <sheet name="FFY 2023" sheetId="1" r:id="rId1"/>
    <sheet name="FFY 2024" sheetId="2" r:id="rId2"/>
    <sheet name="FFY 2025" sheetId="3" r:id="rId3"/>
  </sheets>
  <definedNames>
    <definedName name="_xlnm._FilterDatabase" localSheetId="0" hidden="1">'FFY 2023'!$A$3:$AC$87</definedName>
    <definedName name="_xlnm._FilterDatabase" localSheetId="1" hidden="1">'FFY 2024'!$A$3:$AC$87</definedName>
    <definedName name="_xlnm._FilterDatabase" localSheetId="2" hidden="1">'FFY 2025'!$A$3:$AC$87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W3" i="1"/>
  <c r="Q3" i="3"/>
  <c r="Q3" i="2"/>
  <c r="AC78" i="3"/>
  <c r="X78" i="3"/>
  <c r="Y78" i="3"/>
  <c r="AC12" i="3"/>
  <c r="X12" i="3"/>
  <c r="Y12" i="3"/>
  <c r="AC8" i="3"/>
  <c r="X8" i="3"/>
  <c r="Y8" i="3"/>
  <c r="AC85" i="3"/>
  <c r="X85" i="3"/>
  <c r="Y85" i="3"/>
  <c r="AC84" i="3"/>
  <c r="X84" i="3"/>
  <c r="Y84" i="3"/>
  <c r="AC64" i="3"/>
  <c r="X64" i="3"/>
  <c r="Y64" i="3"/>
  <c r="AC63" i="3"/>
  <c r="X63" i="3"/>
  <c r="Y63" i="3"/>
  <c r="AC58" i="3"/>
  <c r="U58" i="3"/>
  <c r="X58" i="3"/>
  <c r="AC54" i="3"/>
  <c r="X54" i="3"/>
  <c r="AC48" i="3"/>
  <c r="X48" i="3"/>
  <c r="AC47" i="3"/>
  <c r="X47" i="3"/>
  <c r="Y47" i="3"/>
  <c r="AC44" i="3"/>
  <c r="X44" i="3"/>
  <c r="Y44" i="3"/>
  <c r="AC66" i="3"/>
  <c r="X66" i="3"/>
  <c r="AC33" i="3"/>
  <c r="X33" i="3"/>
  <c r="AC30" i="3"/>
  <c r="X30" i="3"/>
  <c r="Y30" i="3"/>
  <c r="AC39" i="3"/>
  <c r="X39" i="3"/>
  <c r="Y39" i="3"/>
  <c r="AC29" i="3"/>
  <c r="X29" i="3"/>
  <c r="AC75" i="3"/>
  <c r="X75" i="3"/>
  <c r="AC26" i="3"/>
  <c r="X26" i="3"/>
  <c r="Y26" i="3"/>
  <c r="AC79" i="3"/>
  <c r="X79" i="3"/>
  <c r="Y79" i="3"/>
  <c r="AC18" i="3"/>
  <c r="X18" i="3"/>
  <c r="AC23" i="3"/>
  <c r="X23" i="3"/>
  <c r="Y23" i="3"/>
  <c r="AC7" i="3"/>
  <c r="X7" i="3"/>
  <c r="Y7" i="3"/>
  <c r="AC51" i="3"/>
  <c r="X51" i="3"/>
  <c r="Y51" i="3"/>
  <c r="AC73" i="3"/>
  <c r="X73" i="3"/>
  <c r="Y73" i="3"/>
  <c r="AC68" i="3"/>
  <c r="X68" i="3"/>
  <c r="AC43" i="3"/>
  <c r="X43" i="3"/>
  <c r="Y43" i="3"/>
  <c r="AC69" i="3"/>
  <c r="X69" i="3"/>
  <c r="Y69" i="3"/>
  <c r="AC81" i="3"/>
  <c r="X81" i="3"/>
  <c r="Y81" i="3"/>
  <c r="AC80" i="3"/>
  <c r="X80" i="3"/>
  <c r="Y80" i="3"/>
  <c r="AC49" i="3"/>
  <c r="X49" i="3"/>
  <c r="Y49" i="3"/>
  <c r="AC46" i="3"/>
  <c r="X46" i="3"/>
  <c r="Y46" i="3"/>
  <c r="AC22" i="3"/>
  <c r="X22" i="3"/>
  <c r="Y22" i="3"/>
  <c r="AC38" i="3"/>
  <c r="X38" i="3"/>
  <c r="Y38" i="3"/>
  <c r="AC31" i="3"/>
  <c r="X31" i="3"/>
  <c r="Y31" i="3"/>
  <c r="AC24" i="3"/>
  <c r="X24" i="3"/>
  <c r="Y24" i="3"/>
  <c r="AC13" i="3"/>
  <c r="U13" i="3"/>
  <c r="X13" i="3"/>
  <c r="Y13" i="3"/>
  <c r="AC35" i="3"/>
  <c r="X35" i="3"/>
  <c r="AC20" i="3"/>
  <c r="X20" i="3"/>
  <c r="Y20" i="3"/>
  <c r="AC86" i="3"/>
  <c r="X86" i="3"/>
  <c r="Y86" i="3"/>
  <c r="AC42" i="3"/>
  <c r="X42" i="3"/>
  <c r="Y42" i="3"/>
  <c r="AC83" i="3"/>
  <c r="X83" i="3"/>
  <c r="Y83" i="3"/>
  <c r="AC77" i="3"/>
  <c r="X77" i="3"/>
  <c r="Y77" i="3"/>
  <c r="AC72" i="3"/>
  <c r="X72" i="3"/>
  <c r="Y72" i="3"/>
  <c r="AC62" i="3"/>
  <c r="X62" i="3"/>
  <c r="Y62" i="3"/>
  <c r="AC61" i="3"/>
  <c r="X61" i="3"/>
  <c r="Y61" i="3"/>
  <c r="AC59" i="3"/>
  <c r="W59" i="3"/>
  <c r="AC56" i="3"/>
  <c r="X56" i="3"/>
  <c r="AC41" i="3"/>
  <c r="X41" i="3"/>
  <c r="AC40" i="3"/>
  <c r="X40" i="3"/>
  <c r="AC37" i="3"/>
  <c r="X37" i="3"/>
  <c r="AC36" i="3"/>
  <c r="X36" i="3"/>
  <c r="AC32" i="3"/>
  <c r="X32" i="3"/>
  <c r="AC28" i="3"/>
  <c r="X28" i="3"/>
  <c r="AC27" i="3"/>
  <c r="X27" i="3"/>
  <c r="AC9" i="3"/>
  <c r="X9" i="3"/>
  <c r="AC10" i="3"/>
  <c r="X10" i="3"/>
  <c r="AC5" i="3"/>
  <c r="X5" i="3"/>
  <c r="AC50" i="3"/>
  <c r="X50" i="3"/>
  <c r="AC57" i="3"/>
  <c r="X57" i="3"/>
  <c r="AC34" i="3"/>
  <c r="X34" i="3"/>
  <c r="AC6" i="3"/>
  <c r="X6" i="3"/>
  <c r="AC15" i="3"/>
  <c r="X15" i="3"/>
  <c r="AC65" i="3"/>
  <c r="X65" i="3"/>
  <c r="AC60" i="3"/>
  <c r="X60" i="3"/>
  <c r="AC11" i="3"/>
  <c r="X11" i="3"/>
  <c r="AC70" i="3"/>
  <c r="X70" i="3"/>
  <c r="AC45" i="3"/>
  <c r="X45" i="3"/>
  <c r="AC14" i="3"/>
  <c r="X14" i="3"/>
  <c r="AC53" i="3"/>
  <c r="X53" i="3"/>
  <c r="AC52" i="3"/>
  <c r="U52" i="3"/>
  <c r="X52" i="3"/>
  <c r="AC67" i="3"/>
  <c r="X67" i="3"/>
  <c r="Y67" i="3"/>
  <c r="AC16" i="3"/>
  <c r="X16" i="3"/>
  <c r="Y16" i="3"/>
  <c r="AC82" i="3"/>
  <c r="X82" i="3"/>
  <c r="Y82" i="3"/>
  <c r="AC76" i="3"/>
  <c r="X76" i="3"/>
  <c r="Y76" i="3"/>
  <c r="AC71" i="3"/>
  <c r="X71" i="3"/>
  <c r="Y71" i="3"/>
  <c r="AC4" i="3"/>
  <c r="X4" i="3"/>
  <c r="Y4" i="3"/>
  <c r="AC21" i="3"/>
  <c r="X21" i="3"/>
  <c r="Y21" i="3"/>
  <c r="AC25" i="3"/>
  <c r="X25" i="3"/>
  <c r="Y25" i="3"/>
  <c r="AC17" i="3"/>
  <c r="X17" i="3"/>
  <c r="Y17" i="3"/>
  <c r="AC87" i="3"/>
  <c r="X87" i="3"/>
  <c r="Y87" i="3"/>
  <c r="AC55" i="3"/>
  <c r="W55" i="3"/>
  <c r="X55" i="3"/>
  <c r="Y55" i="3"/>
  <c r="AC74" i="3"/>
  <c r="X74" i="3"/>
  <c r="AC19" i="3"/>
  <c r="X19" i="3"/>
  <c r="AB3" i="3"/>
  <c r="AA3" i="3"/>
  <c r="Z3" i="3"/>
  <c r="V3" i="3"/>
  <c r="T3" i="3"/>
  <c r="S3" i="3"/>
  <c r="R3" i="3"/>
  <c r="P3" i="3"/>
  <c r="O3" i="3"/>
  <c r="N3" i="3"/>
  <c r="M3" i="3"/>
  <c r="F3" i="3"/>
  <c r="AC78" i="2"/>
  <c r="X78" i="2"/>
  <c r="Y78" i="2"/>
  <c r="AC12" i="2"/>
  <c r="X12" i="2"/>
  <c r="Y12" i="2"/>
  <c r="AC8" i="2"/>
  <c r="X8" i="2"/>
  <c r="Y8" i="2"/>
  <c r="AC85" i="2"/>
  <c r="X85" i="2"/>
  <c r="Y85" i="2"/>
  <c r="AC84" i="2"/>
  <c r="X84" i="2"/>
  <c r="Y84" i="2"/>
  <c r="AC64" i="2"/>
  <c r="X64" i="2"/>
  <c r="Y64" i="2"/>
  <c r="AC63" i="2"/>
  <c r="X63" i="2"/>
  <c r="Y63" i="2"/>
  <c r="AC58" i="2"/>
  <c r="X58" i="2"/>
  <c r="U58" i="2"/>
  <c r="AC54" i="2"/>
  <c r="X54" i="2"/>
  <c r="AC48" i="2"/>
  <c r="X48" i="2"/>
  <c r="Y48" i="2"/>
  <c r="AC47" i="2"/>
  <c r="X47" i="2"/>
  <c r="Y47" i="2"/>
  <c r="AC44" i="2"/>
  <c r="X44" i="2"/>
  <c r="AC66" i="2"/>
  <c r="X66" i="2"/>
  <c r="AC33" i="2"/>
  <c r="X33" i="2"/>
  <c r="Y33" i="2"/>
  <c r="AC30" i="2"/>
  <c r="X30" i="2"/>
  <c r="Y30" i="2"/>
  <c r="AC39" i="2"/>
  <c r="X39" i="2"/>
  <c r="AC29" i="2"/>
  <c r="X29" i="2"/>
  <c r="AC75" i="2"/>
  <c r="X75" i="2"/>
  <c r="Y75" i="2"/>
  <c r="AC26" i="2"/>
  <c r="X26" i="2"/>
  <c r="AC79" i="2"/>
  <c r="X79" i="2"/>
  <c r="AC18" i="2"/>
  <c r="X18" i="2"/>
  <c r="AC23" i="2"/>
  <c r="X23" i="2"/>
  <c r="Y23" i="2"/>
  <c r="AC7" i="2"/>
  <c r="X7" i="2"/>
  <c r="Y7" i="2"/>
  <c r="AC51" i="2"/>
  <c r="X51" i="2"/>
  <c r="Y51" i="2"/>
  <c r="AC73" i="2"/>
  <c r="X73" i="2"/>
  <c r="Y73" i="2"/>
  <c r="AC68" i="2"/>
  <c r="X68" i="2"/>
  <c r="Y68" i="2"/>
  <c r="AC43" i="2"/>
  <c r="X43" i="2"/>
  <c r="Y43" i="2"/>
  <c r="AC69" i="2"/>
  <c r="X69" i="2"/>
  <c r="Y69" i="2"/>
  <c r="AC81" i="2"/>
  <c r="X81" i="2"/>
  <c r="Y81" i="2"/>
  <c r="AC80" i="2"/>
  <c r="X80" i="2"/>
  <c r="Y80" i="2"/>
  <c r="AC49" i="2"/>
  <c r="X49" i="2"/>
  <c r="Y49" i="2"/>
  <c r="AC46" i="2"/>
  <c r="X46" i="2"/>
  <c r="Y46" i="2"/>
  <c r="AC22" i="2"/>
  <c r="X22" i="2"/>
  <c r="Y22" i="2"/>
  <c r="AC38" i="2"/>
  <c r="X38" i="2"/>
  <c r="Y38" i="2"/>
  <c r="AC31" i="2"/>
  <c r="X31" i="2"/>
  <c r="Y31" i="2"/>
  <c r="AC24" i="2"/>
  <c r="X24" i="2"/>
  <c r="Y24" i="2"/>
  <c r="AC13" i="2"/>
  <c r="U13" i="2"/>
  <c r="X13" i="2"/>
  <c r="AC35" i="2"/>
  <c r="X35" i="2"/>
  <c r="Y35" i="2"/>
  <c r="AC20" i="2"/>
  <c r="X20" i="2"/>
  <c r="Y20" i="2"/>
  <c r="AC86" i="2"/>
  <c r="X86" i="2"/>
  <c r="Y86" i="2"/>
  <c r="AC42" i="2"/>
  <c r="X42" i="2"/>
  <c r="Y42" i="2"/>
  <c r="AC83" i="2"/>
  <c r="X83" i="2"/>
  <c r="Y83" i="2"/>
  <c r="AC77" i="2"/>
  <c r="X77" i="2"/>
  <c r="Y77" i="2"/>
  <c r="AC72" i="2"/>
  <c r="X72" i="2"/>
  <c r="Y72" i="2"/>
  <c r="AC62" i="2"/>
  <c r="X62" i="2"/>
  <c r="Y62" i="2"/>
  <c r="AC61" i="2"/>
  <c r="X61" i="2"/>
  <c r="Y61" i="2"/>
  <c r="AC59" i="2"/>
  <c r="X59" i="2"/>
  <c r="AC56" i="2"/>
  <c r="X56" i="2"/>
  <c r="AC41" i="2"/>
  <c r="X41" i="2"/>
  <c r="AC40" i="2"/>
  <c r="X40" i="2"/>
  <c r="AC37" i="2"/>
  <c r="X37" i="2"/>
  <c r="AC36" i="2"/>
  <c r="X36" i="2"/>
  <c r="AC32" i="2"/>
  <c r="X32" i="2"/>
  <c r="AC28" i="2"/>
  <c r="X28" i="2"/>
  <c r="AC27" i="2"/>
  <c r="X27" i="2"/>
  <c r="AC9" i="2"/>
  <c r="X9" i="2"/>
  <c r="AC10" i="2"/>
  <c r="X10" i="2"/>
  <c r="AC5" i="2"/>
  <c r="X5" i="2"/>
  <c r="AC50" i="2"/>
  <c r="X50" i="2"/>
  <c r="AC57" i="2"/>
  <c r="X57" i="2"/>
  <c r="AC34" i="2"/>
  <c r="X34" i="2"/>
  <c r="AC6" i="2"/>
  <c r="X6" i="2"/>
  <c r="AC15" i="2"/>
  <c r="X15" i="2"/>
  <c r="AC65" i="2"/>
  <c r="X65" i="2"/>
  <c r="AC60" i="2"/>
  <c r="X60" i="2"/>
  <c r="AC11" i="2"/>
  <c r="X11" i="2"/>
  <c r="AC70" i="2"/>
  <c r="X70" i="2"/>
  <c r="AC45" i="2"/>
  <c r="X45" i="2"/>
  <c r="AC14" i="2"/>
  <c r="X14" i="2"/>
  <c r="AC53" i="2"/>
  <c r="X53" i="2"/>
  <c r="AC52" i="2"/>
  <c r="U52" i="2"/>
  <c r="U3" i="2"/>
  <c r="AC67" i="2"/>
  <c r="X67" i="2"/>
  <c r="Y67" i="2"/>
  <c r="AC16" i="2"/>
  <c r="X16" i="2"/>
  <c r="Y16" i="2"/>
  <c r="AC82" i="2"/>
  <c r="X82" i="2"/>
  <c r="Y82" i="2"/>
  <c r="AC76" i="2"/>
  <c r="X76" i="2"/>
  <c r="Y76" i="2"/>
  <c r="AC71" i="2"/>
  <c r="X71" i="2"/>
  <c r="Y71" i="2"/>
  <c r="AC4" i="2"/>
  <c r="X4" i="2"/>
  <c r="Y4" i="2"/>
  <c r="AC21" i="2"/>
  <c r="X21" i="2"/>
  <c r="Y21" i="2"/>
  <c r="AC25" i="2"/>
  <c r="X25" i="2"/>
  <c r="Y25" i="2"/>
  <c r="AC17" i="2"/>
  <c r="X17" i="2"/>
  <c r="Y17" i="2"/>
  <c r="AC87" i="2"/>
  <c r="X87" i="2"/>
  <c r="Y87" i="2"/>
  <c r="AC55" i="2"/>
  <c r="X55" i="2"/>
  <c r="AC74" i="2"/>
  <c r="X74" i="2"/>
  <c r="Y74" i="2"/>
  <c r="AC19" i="2"/>
  <c r="X19" i="2"/>
  <c r="Y19" i="2"/>
  <c r="AB3" i="2"/>
  <c r="AA3" i="2"/>
  <c r="Z3" i="2"/>
  <c r="V3" i="2"/>
  <c r="T3" i="2"/>
  <c r="S3" i="2"/>
  <c r="R3" i="2"/>
  <c r="P3" i="2"/>
  <c r="O3" i="2"/>
  <c r="N3" i="2"/>
  <c r="M3" i="2"/>
  <c r="F3" i="2"/>
  <c r="U3" i="3"/>
  <c r="X52" i="2"/>
  <c r="Y52" i="2"/>
  <c r="E48" i="3"/>
  <c r="E14" i="3"/>
  <c r="E60" i="3"/>
  <c r="E15" i="3"/>
  <c r="E50" i="3"/>
  <c r="E18" i="2"/>
  <c r="E26" i="2"/>
  <c r="E66" i="2"/>
  <c r="E10" i="3"/>
  <c r="E32" i="3"/>
  <c r="E37" i="3"/>
  <c r="E20" i="3"/>
  <c r="E66" i="3"/>
  <c r="E45" i="3"/>
  <c r="E11" i="3"/>
  <c r="E6" i="3"/>
  <c r="E84" i="3"/>
  <c r="E54" i="2"/>
  <c r="E39" i="2"/>
  <c r="E76" i="2"/>
  <c r="E69" i="2"/>
  <c r="Y68" i="3"/>
  <c r="E68" i="3"/>
  <c r="W3" i="3"/>
  <c r="E42" i="3"/>
  <c r="E86" i="3"/>
  <c r="E53" i="3"/>
  <c r="E65" i="3"/>
  <c r="E54" i="3"/>
  <c r="E70" i="3"/>
  <c r="E34" i="3"/>
  <c r="E27" i="3"/>
  <c r="E41" i="3"/>
  <c r="E77" i="3"/>
  <c r="E29" i="3"/>
  <c r="E29" i="2"/>
  <c r="E77" i="2"/>
  <c r="E17" i="2"/>
  <c r="E79" i="2"/>
  <c r="E62" i="2"/>
  <c r="E24" i="2"/>
  <c r="Y66" i="2"/>
  <c r="E12" i="2"/>
  <c r="E44" i="2"/>
  <c r="E19" i="3"/>
  <c r="E63" i="3"/>
  <c r="E72" i="3"/>
  <c r="E75" i="3"/>
  <c r="E78" i="3"/>
  <c r="E74" i="3"/>
  <c r="E62" i="3"/>
  <c r="E35" i="3"/>
  <c r="Y75" i="3"/>
  <c r="E12" i="3"/>
  <c r="E57" i="3"/>
  <c r="E5" i="3"/>
  <c r="E9" i="3"/>
  <c r="E28" i="3"/>
  <c r="E36" i="3"/>
  <c r="E40" i="3"/>
  <c r="E56" i="3"/>
  <c r="E61" i="3"/>
  <c r="E83" i="3"/>
  <c r="Y35" i="3"/>
  <c r="E13" i="3"/>
  <c r="E33" i="3"/>
  <c r="Y19" i="3"/>
  <c r="Y74" i="3"/>
  <c r="AC3" i="3"/>
  <c r="E79" i="3"/>
  <c r="E39" i="3"/>
  <c r="E44" i="3"/>
  <c r="E85" i="3"/>
  <c r="Y29" i="3"/>
  <c r="Y66" i="3"/>
  <c r="Y54" i="3"/>
  <c r="E64" i="3"/>
  <c r="E26" i="3"/>
  <c r="E30" i="3"/>
  <c r="Y33" i="3"/>
  <c r="E47" i="3"/>
  <c r="Y48" i="3"/>
  <c r="E8" i="3"/>
  <c r="E74" i="2"/>
  <c r="E71" i="2"/>
  <c r="E20" i="2"/>
  <c r="E46" i="2"/>
  <c r="E81" i="2"/>
  <c r="E51" i="2"/>
  <c r="Y26" i="2"/>
  <c r="E85" i="2"/>
  <c r="E31" i="2"/>
  <c r="Y29" i="2"/>
  <c r="Y54" i="2"/>
  <c r="E64" i="2"/>
  <c r="E42" i="2"/>
  <c r="E22" i="2"/>
  <c r="E73" i="2"/>
  <c r="E67" i="2"/>
  <c r="Y18" i="2"/>
  <c r="AC3" i="2"/>
  <c r="E21" i="2"/>
  <c r="E19" i="2"/>
  <c r="E25" i="2"/>
  <c r="E14" i="2"/>
  <c r="E70" i="2"/>
  <c r="E60" i="2"/>
  <c r="E15" i="2"/>
  <c r="E34" i="2"/>
  <c r="E50" i="2"/>
  <c r="E10" i="2"/>
  <c r="E27" i="2"/>
  <c r="E32" i="2"/>
  <c r="E37" i="2"/>
  <c r="E41" i="2"/>
  <c r="E72" i="2"/>
  <c r="E86" i="2"/>
  <c r="E49" i="2"/>
  <c r="E43" i="2"/>
  <c r="E7" i="2"/>
  <c r="E30" i="2"/>
  <c r="E47" i="2"/>
  <c r="E63" i="2"/>
  <c r="E8" i="2"/>
  <c r="E87" i="2"/>
  <c r="E4" i="2"/>
  <c r="E16" i="2"/>
  <c r="E53" i="2"/>
  <c r="E45" i="2"/>
  <c r="E11" i="2"/>
  <c r="E65" i="2"/>
  <c r="E6" i="2"/>
  <c r="E57" i="2"/>
  <c r="E5" i="2"/>
  <c r="E9" i="2"/>
  <c r="E28" i="2"/>
  <c r="E36" i="2"/>
  <c r="E40" i="2"/>
  <c r="E56" i="2"/>
  <c r="E61" i="2"/>
  <c r="E83" i="2"/>
  <c r="E35" i="2"/>
  <c r="Y79" i="2"/>
  <c r="Y39" i="2"/>
  <c r="Y44" i="2"/>
  <c r="E84" i="2"/>
  <c r="E78" i="2"/>
  <c r="E82" i="2"/>
  <c r="E38" i="2"/>
  <c r="E80" i="2"/>
  <c r="E68" i="2"/>
  <c r="E23" i="2"/>
  <c r="E75" i="2"/>
  <c r="E33" i="2"/>
  <c r="E48" i="2"/>
  <c r="Y58" i="3"/>
  <c r="E58" i="3"/>
  <c r="E18" i="3"/>
  <c r="Y18" i="3"/>
  <c r="E55" i="3"/>
  <c r="E87" i="3"/>
  <c r="E17" i="3"/>
  <c r="E25" i="3"/>
  <c r="E21" i="3"/>
  <c r="E4" i="3"/>
  <c r="E71" i="3"/>
  <c r="E76" i="3"/>
  <c r="E82" i="3"/>
  <c r="E16" i="3"/>
  <c r="E67" i="3"/>
  <c r="E52" i="3"/>
  <c r="Y52" i="3"/>
  <c r="Y53" i="3"/>
  <c r="Y14" i="3"/>
  <c r="Y45" i="3"/>
  <c r="Y70" i="3"/>
  <c r="Y11" i="3"/>
  <c r="Y60" i="3"/>
  <c r="Y65" i="3"/>
  <c r="Y15" i="3"/>
  <c r="Y6" i="3"/>
  <c r="Y34" i="3"/>
  <c r="Y57" i="3"/>
  <c r="Y50" i="3"/>
  <c r="Y5" i="3"/>
  <c r="Y10" i="3"/>
  <c r="Y9" i="3"/>
  <c r="Y27" i="3"/>
  <c r="Y28" i="3"/>
  <c r="Y32" i="3"/>
  <c r="Y36" i="3"/>
  <c r="Y37" i="3"/>
  <c r="Y40" i="3"/>
  <c r="Y41" i="3"/>
  <c r="Y56" i="3"/>
  <c r="X59" i="3"/>
  <c r="E24" i="3"/>
  <c r="E31" i="3"/>
  <c r="E38" i="3"/>
  <c r="E22" i="3"/>
  <c r="E46" i="3"/>
  <c r="E49" i="3"/>
  <c r="E80" i="3"/>
  <c r="E81" i="3"/>
  <c r="E69" i="3"/>
  <c r="E43" i="3"/>
  <c r="E73" i="3"/>
  <c r="E51" i="3"/>
  <c r="E7" i="3"/>
  <c r="E23" i="3"/>
  <c r="Y13" i="2"/>
  <c r="E13" i="2"/>
  <c r="Y58" i="2"/>
  <c r="E58" i="2"/>
  <c r="Y55" i="2"/>
  <c r="E55" i="2"/>
  <c r="E59" i="2"/>
  <c r="Y59" i="2"/>
  <c r="Y14" i="2"/>
  <c r="Y70" i="2"/>
  <c r="Y11" i="2"/>
  <c r="Y65" i="2"/>
  <c r="Y15" i="2"/>
  <c r="Y34" i="2"/>
  <c r="Y57" i="2"/>
  <c r="Y50" i="2"/>
  <c r="Y5" i="2"/>
  <c r="Y10" i="2"/>
  <c r="Y9" i="2"/>
  <c r="Y27" i="2"/>
  <c r="Y28" i="2"/>
  <c r="Y32" i="2"/>
  <c r="Y36" i="2"/>
  <c r="Y37" i="2"/>
  <c r="Y40" i="2"/>
  <c r="Y41" i="2"/>
  <c r="Y56" i="2"/>
  <c r="Y53" i="2"/>
  <c r="Y45" i="2"/>
  <c r="Y6" i="2"/>
  <c r="W3" i="2"/>
  <c r="Y60" i="2"/>
  <c r="X3" i="2"/>
  <c r="E52" i="2"/>
  <c r="E3" i="2"/>
  <c r="Y3" i="2"/>
  <c r="E59" i="3"/>
  <c r="E3" i="3"/>
  <c r="Y59" i="3"/>
  <c r="Y3" i="3"/>
  <c r="X3" i="3"/>
  <c r="X32" i="1"/>
  <c r="AC25" i="1"/>
  <c r="F3" i="1"/>
  <c r="AA3" i="1"/>
  <c r="AC5" i="1"/>
  <c r="AC10" i="1"/>
  <c r="AC19" i="1"/>
  <c r="AC16" i="1"/>
  <c r="AC9" i="1"/>
  <c r="AC27" i="1"/>
  <c r="AC28" i="1"/>
  <c r="AC32" i="1"/>
  <c r="AC36" i="1"/>
  <c r="AC40" i="1"/>
  <c r="AC41" i="1"/>
  <c r="AC56" i="1"/>
  <c r="AC59" i="1"/>
  <c r="AC61" i="1"/>
  <c r="AC62" i="1"/>
  <c r="AC65" i="1"/>
  <c r="AC70" i="1"/>
  <c r="AC71" i="1"/>
  <c r="AC72" i="1"/>
  <c r="AC77" i="1"/>
  <c r="AC83" i="1"/>
  <c r="AC42" i="1"/>
  <c r="AC86" i="1"/>
  <c r="AC20" i="1"/>
  <c r="AC11" i="1"/>
  <c r="AC35" i="1"/>
  <c r="AC13" i="1"/>
  <c r="AC21" i="1"/>
  <c r="AC24" i="1"/>
  <c r="AC15" i="1"/>
  <c r="AC31" i="1"/>
  <c r="AC38" i="1"/>
  <c r="AC22" i="1"/>
  <c r="AC46" i="1"/>
  <c r="AC49" i="1"/>
  <c r="AC55" i="1"/>
  <c r="AC60" i="1"/>
  <c r="AC67" i="1"/>
  <c r="AC74" i="1"/>
  <c r="AC80" i="1"/>
  <c r="AC82" i="1"/>
  <c r="AC87" i="1"/>
  <c r="AC81" i="1"/>
  <c r="AC69" i="1"/>
  <c r="AC68" i="1"/>
  <c r="AC73" i="1"/>
  <c r="AC51" i="1"/>
  <c r="AC7" i="1"/>
  <c r="AC23" i="1"/>
  <c r="AC18" i="1"/>
  <c r="AC17" i="1"/>
  <c r="AC79" i="1"/>
  <c r="AC26" i="1"/>
  <c r="AC75" i="1"/>
  <c r="AC6" i="1"/>
  <c r="AC29" i="1"/>
  <c r="AC14" i="1"/>
  <c r="AC45" i="1"/>
  <c r="AC39" i="1"/>
  <c r="AC30" i="1"/>
  <c r="AC33" i="1"/>
  <c r="AC66" i="1"/>
  <c r="AC44" i="1"/>
  <c r="AC47" i="1"/>
  <c r="AC48" i="1"/>
  <c r="AC34" i="1"/>
  <c r="AC52" i="1"/>
  <c r="AC53" i="1"/>
  <c r="AC54" i="1"/>
  <c r="AC57" i="1"/>
  <c r="AC58" i="1"/>
  <c r="AC63" i="1"/>
  <c r="AC64" i="1"/>
  <c r="AC84" i="1"/>
  <c r="AC85" i="1"/>
  <c r="AC8" i="1"/>
  <c r="AC12" i="1"/>
  <c r="AC50" i="1"/>
  <c r="AC78" i="1"/>
  <c r="AC4" i="1"/>
  <c r="X78" i="1"/>
  <c r="X50" i="1"/>
  <c r="Y50" i="1"/>
  <c r="X12" i="1"/>
  <c r="X8" i="1"/>
  <c r="Y8" i="1"/>
  <c r="X85" i="1"/>
  <c r="Y85" i="1"/>
  <c r="X84" i="1"/>
  <c r="X64" i="1"/>
  <c r="Y64" i="1"/>
  <c r="X63" i="1"/>
  <c r="Y63" i="1"/>
  <c r="U58" i="1"/>
  <c r="X57" i="1"/>
  <c r="Y57" i="1"/>
  <c r="X54" i="1"/>
  <c r="X53" i="1"/>
  <c r="U52" i="1"/>
  <c r="X34" i="1"/>
  <c r="X48" i="1"/>
  <c r="X47" i="1"/>
  <c r="Y47" i="1"/>
  <c r="X44" i="1"/>
  <c r="X66" i="1"/>
  <c r="Y66" i="1"/>
  <c r="X33" i="1"/>
  <c r="Y33" i="1"/>
  <c r="X30" i="1"/>
  <c r="Y30" i="1"/>
  <c r="X39" i="1"/>
  <c r="X45" i="1"/>
  <c r="X14" i="1"/>
  <c r="X29" i="1"/>
  <c r="Y29" i="1"/>
  <c r="X6" i="1"/>
  <c r="X75" i="1"/>
  <c r="Y75" i="1"/>
  <c r="X26" i="1"/>
  <c r="X79" i="1"/>
  <c r="Y79" i="1"/>
  <c r="X17" i="1"/>
  <c r="X18" i="1"/>
  <c r="X23" i="1"/>
  <c r="X7" i="1"/>
  <c r="Y7" i="1"/>
  <c r="X51" i="1"/>
  <c r="Y51" i="1"/>
  <c r="X73" i="1"/>
  <c r="X68" i="1"/>
  <c r="Y68" i="1"/>
  <c r="AC43" i="1"/>
  <c r="X43" i="1"/>
  <c r="Y43" i="1"/>
  <c r="X76" i="1"/>
  <c r="X69" i="1"/>
  <c r="X81" i="1"/>
  <c r="Y81" i="1"/>
  <c r="X87" i="1"/>
  <c r="Y87" i="1"/>
  <c r="X82" i="1"/>
  <c r="X80" i="1"/>
  <c r="Y80" i="1"/>
  <c r="X74" i="1"/>
  <c r="Y74" i="1"/>
  <c r="X67" i="1"/>
  <c r="X60" i="1"/>
  <c r="X55" i="1"/>
  <c r="Y55" i="1"/>
  <c r="X49" i="1"/>
  <c r="X46" i="1"/>
  <c r="Y46" i="1"/>
  <c r="X22" i="1"/>
  <c r="Y22" i="1"/>
  <c r="X38" i="1"/>
  <c r="Y38" i="1"/>
  <c r="X31" i="1"/>
  <c r="X15" i="1"/>
  <c r="Y15" i="1"/>
  <c r="X24" i="1"/>
  <c r="X21" i="1"/>
  <c r="Y21" i="1"/>
  <c r="U13" i="1"/>
  <c r="X13" i="1"/>
  <c r="X35" i="1"/>
  <c r="Y35" i="1"/>
  <c r="X11" i="1"/>
  <c r="X20" i="1"/>
  <c r="Y20" i="1"/>
  <c r="X86" i="1"/>
  <c r="Y86" i="1"/>
  <c r="X42" i="1"/>
  <c r="X83" i="1"/>
  <c r="Y83" i="1"/>
  <c r="X77" i="1"/>
  <c r="Y77" i="1"/>
  <c r="X72" i="1"/>
  <c r="X71" i="1"/>
  <c r="X70" i="1"/>
  <c r="X65" i="1"/>
  <c r="Y65" i="1"/>
  <c r="X61" i="1"/>
  <c r="X59" i="1"/>
  <c r="X56" i="1"/>
  <c r="X41" i="1"/>
  <c r="X40" i="1"/>
  <c r="Y40" i="1"/>
  <c r="AC37" i="1"/>
  <c r="X37" i="1"/>
  <c r="Y37" i="1"/>
  <c r="X36" i="1"/>
  <c r="Y36" i="1"/>
  <c r="X28" i="1"/>
  <c r="X27" i="1"/>
  <c r="Y27" i="1"/>
  <c r="X9" i="1"/>
  <c r="Y9" i="1"/>
  <c r="X16" i="1"/>
  <c r="X25" i="1"/>
  <c r="X19" i="1"/>
  <c r="X10" i="1"/>
  <c r="Y10" i="1"/>
  <c r="X5" i="1"/>
  <c r="Y5" i="1"/>
  <c r="X4" i="1"/>
  <c r="Z3" i="1"/>
  <c r="V3" i="1"/>
  <c r="T3" i="1"/>
  <c r="R3" i="1"/>
  <c r="P3" i="1"/>
  <c r="O3" i="1"/>
  <c r="N3" i="1"/>
  <c r="M3" i="1"/>
  <c r="E56" i="1"/>
  <c r="E69" i="1"/>
  <c r="E19" i="1"/>
  <c r="E41" i="1"/>
  <c r="E4" i="1"/>
  <c r="E34" i="1"/>
  <c r="E61" i="1"/>
  <c r="E71" i="1"/>
  <c r="E42" i="1"/>
  <c r="E73" i="1"/>
  <c r="E18" i="1"/>
  <c r="E45" i="1"/>
  <c r="E84" i="1"/>
  <c r="E72" i="1"/>
  <c r="E31" i="1"/>
  <c r="E85" i="1"/>
  <c r="E25" i="1"/>
  <c r="E17" i="1"/>
  <c r="E6" i="1"/>
  <c r="E39" i="1"/>
  <c r="E44" i="1"/>
  <c r="E78" i="1"/>
  <c r="E28" i="1"/>
  <c r="X58" i="1"/>
  <c r="Y58" i="1"/>
  <c r="E48" i="1"/>
  <c r="E53" i="1"/>
  <c r="S3" i="1"/>
  <c r="E11" i="1"/>
  <c r="E60" i="1"/>
  <c r="E82" i="1"/>
  <c r="Y17" i="1"/>
  <c r="Y45" i="1"/>
  <c r="E16" i="1"/>
  <c r="E35" i="1"/>
  <c r="E67" i="1"/>
  <c r="AB3" i="1"/>
  <c r="E23" i="1"/>
  <c r="Y34" i="1"/>
  <c r="Y84" i="1"/>
  <c r="E36" i="1"/>
  <c r="E59" i="1"/>
  <c r="E70" i="1"/>
  <c r="E83" i="1"/>
  <c r="E24" i="1"/>
  <c r="E22" i="1"/>
  <c r="X52" i="1"/>
  <c r="Y52" i="1"/>
  <c r="E13" i="1"/>
  <c r="Y13" i="1"/>
  <c r="Y19" i="1"/>
  <c r="Y16" i="1"/>
  <c r="Y28" i="1"/>
  <c r="Y72" i="1"/>
  <c r="Y31" i="1"/>
  <c r="Y48" i="1"/>
  <c r="E54" i="1"/>
  <c r="U3" i="1"/>
  <c r="E32" i="1"/>
  <c r="Y56" i="1"/>
  <c r="Y61" i="1"/>
  <c r="Y70" i="1"/>
  <c r="E86" i="1"/>
  <c r="Y24" i="1"/>
  <c r="E49" i="1"/>
  <c r="Y60" i="1"/>
  <c r="Y69" i="1"/>
  <c r="E26" i="1"/>
  <c r="E14" i="1"/>
  <c r="Y39" i="1"/>
  <c r="Y54" i="1"/>
  <c r="E12" i="1"/>
  <c r="AC76" i="1"/>
  <c r="E76" i="1"/>
  <c r="E68" i="1"/>
  <c r="E64" i="1"/>
  <c r="Y53" i="1"/>
  <c r="Y76" i="1"/>
  <c r="Y73" i="1"/>
  <c r="Y18" i="1"/>
  <c r="Y14" i="1"/>
  <c r="E50" i="1"/>
  <c r="E57" i="1"/>
  <c r="E66" i="1"/>
  <c r="E75" i="1"/>
  <c r="E80" i="1"/>
  <c r="E55" i="1"/>
  <c r="E38" i="1"/>
  <c r="E21" i="1"/>
  <c r="E20" i="1"/>
  <c r="E77" i="1"/>
  <c r="E65" i="1"/>
  <c r="E9" i="1"/>
  <c r="E10" i="1"/>
  <c r="Y41" i="1"/>
  <c r="Y42" i="1"/>
  <c r="Y67" i="1"/>
  <c r="Y25" i="1"/>
  <c r="Y32" i="1"/>
  <c r="Y59" i="1"/>
  <c r="Y71" i="1"/>
  <c r="Y11" i="1"/>
  <c r="Y49" i="1"/>
  <c r="Y82" i="1"/>
  <c r="Y23" i="1"/>
  <c r="Y26" i="1"/>
  <c r="Y6" i="1"/>
  <c r="Y12" i="1"/>
  <c r="Y78" i="1"/>
  <c r="E33" i="1"/>
  <c r="E81" i="1"/>
  <c r="E74" i="1"/>
  <c r="E5" i="1"/>
  <c r="Y4" i="1"/>
  <c r="E8" i="1"/>
  <c r="E63" i="1"/>
  <c r="E47" i="1"/>
  <c r="E30" i="1"/>
  <c r="E29" i="1"/>
  <c r="E79" i="1"/>
  <c r="E7" i="1"/>
  <c r="E43" i="1"/>
  <c r="E87" i="1"/>
  <c r="E46" i="1"/>
  <c r="E15" i="1"/>
  <c r="E40" i="1"/>
  <c r="Y44" i="1"/>
  <c r="E51" i="1"/>
  <c r="E37" i="1"/>
  <c r="E27" i="1"/>
  <c r="X62" i="1"/>
  <c r="AC3" i="1"/>
  <c r="E58" i="1"/>
  <c r="E52" i="1"/>
  <c r="Y62" i="1"/>
  <c r="Y3" i="1"/>
  <c r="E62" i="1"/>
  <c r="X3" i="1"/>
  <c r="E3" i="1"/>
</calcChain>
</file>

<file path=xl/sharedStrings.xml><?xml version="1.0" encoding="utf-8"?>
<sst xmlns="http://schemas.openxmlformats.org/spreadsheetml/2006/main" count="618" uniqueCount="200">
  <si>
    <t>Local Agencies</t>
  </si>
  <si>
    <t>Total Contracted Funding</t>
  </si>
  <si>
    <t>Caseload</t>
  </si>
  <si>
    <t>NSA Funding</t>
  </si>
  <si>
    <t>NSA Special Project Funding</t>
  </si>
  <si>
    <t>NSA Total Funding</t>
  </si>
  <si>
    <t xml:space="preserve">Other Grant Funding </t>
  </si>
  <si>
    <t>Agency
#</t>
  </si>
  <si>
    <t>Contract
#</t>
  </si>
  <si>
    <t>Local Agency
Easy Reference Name</t>
  </si>
  <si>
    <t>Local Agency
Legal Contract Name</t>
  </si>
  <si>
    <t xml:space="preserve">FFY 2023  Caseload </t>
  </si>
  <si>
    <t>Education Committee</t>
  </si>
  <si>
    <t>Breastfeeding Committee</t>
  </si>
  <si>
    <t xml:space="preserve">Training Committee </t>
  </si>
  <si>
    <t>Data Users Committee</t>
  </si>
  <si>
    <t>Dietetic Intern Program</t>
  </si>
  <si>
    <t>Regional Training Center</t>
  </si>
  <si>
    <t>Outreach Committee</t>
  </si>
  <si>
    <t>Special Project Funding Total</t>
  </si>
  <si>
    <t>Core + Special Project Funding Total</t>
  </si>
  <si>
    <t xml:space="preserve">FMNP </t>
  </si>
  <si>
    <t>BFPC</t>
  </si>
  <si>
    <t xml:space="preserve">Books for Kids </t>
  </si>
  <si>
    <t>Total Other Grants</t>
  </si>
  <si>
    <t>All Agency Totals</t>
  </si>
  <si>
    <t>Sierra County</t>
  </si>
  <si>
    <t xml:space="preserve">County of Sierra </t>
  </si>
  <si>
    <t>Mono County</t>
  </si>
  <si>
    <t>Toiyabe Indian Health</t>
  </si>
  <si>
    <t xml:space="preserve">Toiyabe Indian Health Project, Inc. </t>
  </si>
  <si>
    <t>Inyo County</t>
  </si>
  <si>
    <t>County of Inyo</t>
  </si>
  <si>
    <t>Trinity County</t>
  </si>
  <si>
    <t>County of Trinity through its Health and Human Services Department</t>
  </si>
  <si>
    <t>Plumas Rural Services, Inc.</t>
  </si>
  <si>
    <t>Sonoma County Indian Health Project</t>
  </si>
  <si>
    <t>Sonoma County Indian Health Project, Inc.</t>
  </si>
  <si>
    <t>Riverside-San Bernardino Indian Health</t>
  </si>
  <si>
    <t>Riverside-San Bernardino County Indian Health, Inc.</t>
  </si>
  <si>
    <t>United Indian Health Services</t>
  </si>
  <si>
    <t>United Indian Health Services, Inc.</t>
  </si>
  <si>
    <t xml:space="preserve">Berkeley, City of </t>
  </si>
  <si>
    <t>City of Berkeley, Department of Health, Housing and Community Services</t>
  </si>
  <si>
    <t>Del Norte County</t>
  </si>
  <si>
    <t>Northeastern Rural Health Clinics</t>
  </si>
  <si>
    <t>Tuolumne County</t>
  </si>
  <si>
    <t>County of Tuolumne</t>
  </si>
  <si>
    <t>West Oakland Health Council</t>
  </si>
  <si>
    <t>The West Oakland Health Council</t>
  </si>
  <si>
    <t>Alliance Medical Center</t>
  </si>
  <si>
    <t>Alliance Medical Center, Inc.</t>
  </si>
  <si>
    <t>Nevada County</t>
  </si>
  <si>
    <t>County of Nevada</t>
  </si>
  <si>
    <t>Siskiyou County</t>
  </si>
  <si>
    <t>Siskiyou County Health and Human Services Public Health Division</t>
  </si>
  <si>
    <t>Axis Community Health, Inc.</t>
  </si>
  <si>
    <t>The Resource Connection</t>
  </si>
  <si>
    <t xml:space="preserve">The Resource Connection of Amador and Calaveras Counties, Inc. </t>
  </si>
  <si>
    <t>Glenn County</t>
  </si>
  <si>
    <t>Glenn County Health and Human Services Agency</t>
  </si>
  <si>
    <t>Native American Health Center</t>
  </si>
  <si>
    <t>Native American Health Center, Inc.</t>
  </si>
  <si>
    <t>Indian Health of Santa Clara Valley</t>
  </si>
  <si>
    <t>Indian Health Center of Santa Clara Valley</t>
  </si>
  <si>
    <t>San Benito Health Foundation</t>
  </si>
  <si>
    <t>Tehama County</t>
  </si>
  <si>
    <t>Tehama County Health Services Agency</t>
  </si>
  <si>
    <t>El Dorado County</t>
  </si>
  <si>
    <t>County of El Dorado</t>
  </si>
  <si>
    <t>Napa County</t>
  </si>
  <si>
    <t xml:space="preserve">Napa County </t>
  </si>
  <si>
    <t>E-Center</t>
  </si>
  <si>
    <t>E Center</t>
  </si>
  <si>
    <t>Mendocino County</t>
  </si>
  <si>
    <t>County of Mendocino</t>
  </si>
  <si>
    <t xml:space="preserve">Pasadena, City of </t>
  </si>
  <si>
    <t>City of Pasadena</t>
  </si>
  <si>
    <t>Humboldt County</t>
  </si>
  <si>
    <t>County of Humboldt</t>
  </si>
  <si>
    <t>Marin County</t>
  </si>
  <si>
    <t>County of Marin</t>
  </si>
  <si>
    <t>Inland Behavioral &amp; Health Services</t>
  </si>
  <si>
    <t xml:space="preserve">Inland Behavioral and Health Services, Inc. </t>
  </si>
  <si>
    <t>Placer County</t>
  </si>
  <si>
    <t>County of Placer</t>
  </si>
  <si>
    <t>Sutter County</t>
  </si>
  <si>
    <t>Sutter County Health and Human Services Department-Public Health Branch</t>
  </si>
  <si>
    <t>La Clinica de la Raza</t>
  </si>
  <si>
    <t>La Clinica de la Raza, Inc.</t>
  </si>
  <si>
    <t>Yolo County</t>
  </si>
  <si>
    <t>County of Yolo</t>
  </si>
  <si>
    <t>San Luis Obispo County</t>
  </si>
  <si>
    <t>County of San Luis Obispo</t>
  </si>
  <si>
    <t>Ampla Health</t>
  </si>
  <si>
    <t>Tiburcio Vasquez Health Center</t>
  </si>
  <si>
    <t>Tiburcio Vasquez Health Center, Inc.</t>
  </si>
  <si>
    <t xml:space="preserve">Camino Health </t>
  </si>
  <si>
    <t>Camino Health Center</t>
  </si>
  <si>
    <t>Shasta County</t>
  </si>
  <si>
    <t>County of Shasta through its Health and Human Services Agency</t>
  </si>
  <si>
    <t>Gardner Family Health Network, Inc.</t>
  </si>
  <si>
    <t>Butte County</t>
  </si>
  <si>
    <t>County of Butte</t>
  </si>
  <si>
    <t>Clinicas de Salud del Pueblo</t>
  </si>
  <si>
    <t>Clinicas de Salud del Pueblo, Inc.</t>
  </si>
  <si>
    <t>Sonoma County</t>
  </si>
  <si>
    <t>County of Sonoma Department of Health Services</t>
  </si>
  <si>
    <t>Scripps Mercy Hospital</t>
  </si>
  <si>
    <t>Scripps Health</t>
  </si>
  <si>
    <t>Community Bridges</t>
  </si>
  <si>
    <t>San Joaquin County</t>
  </si>
  <si>
    <t>County of San Joaquin</t>
  </si>
  <si>
    <t>Kings County</t>
  </si>
  <si>
    <t>County of Kings</t>
  </si>
  <si>
    <t>Madera County</t>
  </si>
  <si>
    <t>County of Madera</t>
  </si>
  <si>
    <t>Community Medical Centers, Inc.</t>
  </si>
  <si>
    <t>Solano County</t>
  </si>
  <si>
    <t>San Mateo County</t>
  </si>
  <si>
    <t xml:space="preserve">County of San Mateo </t>
  </si>
  <si>
    <t xml:space="preserve">San Francisco, City and County of </t>
  </si>
  <si>
    <t>City and County of San Francisco</t>
  </si>
  <si>
    <t>San Ysidro Health Center</t>
  </si>
  <si>
    <t>Centro De Salud De La Comunidad De San Ysidro, Inc., dba San Ysidro Health</t>
  </si>
  <si>
    <t>Planned Parenthood</t>
  </si>
  <si>
    <t>Planned Parenthood/Orange and San Bernardino Counties, Inc.</t>
  </si>
  <si>
    <t>North County Health Project, Inc. dba TrueCare</t>
  </si>
  <si>
    <t>Delta Health Care</t>
  </si>
  <si>
    <t>Delta Health Care and Management Services Corporation</t>
  </si>
  <si>
    <t>Watts Healthcare</t>
  </si>
  <si>
    <t>Watts Healthcare Corporation</t>
  </si>
  <si>
    <t>Orange County</t>
  </si>
  <si>
    <t>County of Orange</t>
  </si>
  <si>
    <t>Antelope Valley</t>
  </si>
  <si>
    <t xml:space="preserve">Antelope Valley Healthcare District </t>
  </si>
  <si>
    <t>Community Action Partnership of Kern</t>
  </si>
  <si>
    <t>Alameda County</t>
  </si>
  <si>
    <t>County of Alameda</t>
  </si>
  <si>
    <t>Monterey County</t>
  </si>
  <si>
    <t xml:space="preserve">County of Monterey </t>
  </si>
  <si>
    <t>Santa Clara County</t>
  </si>
  <si>
    <t xml:space="preserve">County of Santa Clara </t>
  </si>
  <si>
    <t>Ventura County</t>
  </si>
  <si>
    <t>County of Ventura</t>
  </si>
  <si>
    <t>Merced County Community Action Board</t>
  </si>
  <si>
    <t xml:space="preserve">Long Beach, City of </t>
  </si>
  <si>
    <t>City of Long Beach</t>
  </si>
  <si>
    <t>Santa Barbara County</t>
  </si>
  <si>
    <t>County of Santa Barbara</t>
  </si>
  <si>
    <t>American Red Cross</t>
  </si>
  <si>
    <t>American National Red Cross</t>
  </si>
  <si>
    <t>Stanislaus County</t>
  </si>
  <si>
    <t>County of Stanislaus</t>
  </si>
  <si>
    <t>Contra Costa County</t>
  </si>
  <si>
    <t>County of Contra Costa</t>
  </si>
  <si>
    <t>Community Resource Project, Inc.</t>
  </si>
  <si>
    <t xml:space="preserve">Community Resource Project, Inc. </t>
  </si>
  <si>
    <t>United Health Centers of the SJV, Inc.</t>
  </si>
  <si>
    <t>United Health Centers of the San Joaquin Valley</t>
  </si>
  <si>
    <t>Tulare County</t>
  </si>
  <si>
    <t>County of Tulare</t>
  </si>
  <si>
    <t>Sacramento County</t>
  </si>
  <si>
    <t>County of Sacramento</t>
  </si>
  <si>
    <t>San Diego State University Foundation</t>
  </si>
  <si>
    <t>San Diego State University Foundation dba San Diego University Research Foundation</t>
  </si>
  <si>
    <t>Fresno County EOC</t>
  </si>
  <si>
    <t>Fresno County Economic Opportunities Commission</t>
  </si>
  <si>
    <t>Clinica Sierra Vista</t>
  </si>
  <si>
    <t>Northeast Valley Health Corporation</t>
  </si>
  <si>
    <t>Lundquist Institute for Biomedical Innovation at Harbor-UCLA Medical Center</t>
  </si>
  <si>
    <t>San Bernardino County</t>
  </si>
  <si>
    <t>County of San Bernardino</t>
  </si>
  <si>
    <t>Riverside County</t>
  </si>
  <si>
    <t>County of Riverside</t>
  </si>
  <si>
    <t>Public Health Foundation Enterprises</t>
  </si>
  <si>
    <t>Public Health Foundation Enterprises, Inc.</t>
  </si>
  <si>
    <t>PPT Rate FFY 2023</t>
  </si>
  <si>
    <t xml:space="preserve">Band Allocation FFY 2023 </t>
  </si>
  <si>
    <t>FFY 2023 Base Funding (Funding Formula or 3% Hold Harmless)</t>
  </si>
  <si>
    <t xml:space="preserve">FFY 2023
Contract Funding </t>
  </si>
  <si>
    <t xml:space="preserve">Population Dispersion </t>
  </si>
  <si>
    <t xml:space="preserve">High Cost of Business Areas </t>
  </si>
  <si>
    <t xml:space="preserve">FFY 2024
Contract Funding </t>
  </si>
  <si>
    <t xml:space="preserve">FFY 2024  Caseload </t>
  </si>
  <si>
    <t>Band Allocation FFY 2024</t>
  </si>
  <si>
    <t>PPT Rate FFY 2024</t>
  </si>
  <si>
    <t>FFY 2024 Base Funding (Funding Formula or 3% Hold Harmless)</t>
  </si>
  <si>
    <t xml:space="preserve">FFY 2025
Contract Funding </t>
  </si>
  <si>
    <t xml:space="preserve">FFY 2025 Caseload </t>
  </si>
  <si>
    <t>Band Allocation FFY 2025</t>
  </si>
  <si>
    <t>PPT Rate FFY 2025</t>
  </si>
  <si>
    <t>FFY 2025 Base Funding (Funding Formula or 3% Hold Harmless)</t>
  </si>
  <si>
    <t xml:space="preserve">FFY 2023 Band </t>
  </si>
  <si>
    <t xml:space="preserve">FFY 2024 Band </t>
  </si>
  <si>
    <t xml:space="preserve">FFY 2025 Band </t>
  </si>
  <si>
    <t>Regional Breastfeeding Liaison</t>
  </si>
  <si>
    <t>Local Vendor Liaison</t>
  </si>
  <si>
    <t>Translation Services</t>
  </si>
  <si>
    <t>Database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</si>
</sst>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0%"/>
    <numFmt numFmtId="166" formatCode="&quot;$&quot;#,##0"/>
    <numFmt numFmtId="167" formatCode="_(&quot;$&quot;* #,##0_);_(&quot;$&quot;* \(#,##0\);_(&quot;$&quot;* &quot;-&quot;??_);_(@_)"/>
    <numFmt numFmtId="168" formatCode="0.0%"/>
    <numFmt numFmtId="169" formatCode="&quot;$&quot;#,##0.000"/>
    <numFmt numFmtId="170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82"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wrapText="1"/>
    </xf>
    <xf numFmtId="166" fontId="2" fillId="9" borderId="2" xfId="2" applyNumberFormat="1" applyFont="1" applyFill="1" applyBorder="1" applyAlignment="1">
      <alignment horizontal="center" vertical="center" wrapText="1"/>
    </xf>
    <xf numFmtId="164" fontId="2" fillId="9" borderId="2" xfId="1" applyNumberFormat="1" applyFont="1" applyFill="1" applyBorder="1" applyAlignment="1">
      <alignment horizontal="center" vertical="center" wrapText="1"/>
    </xf>
    <xf numFmtId="166" fontId="4" fillId="9" borderId="2" xfId="2" applyNumberFormat="1" applyFont="1" applyFill="1" applyBorder="1" applyAlignment="1">
      <alignment horizontal="center" vertical="center" wrapText="1"/>
    </xf>
    <xf numFmtId="166" fontId="4" fillId="0" borderId="6" xfId="0" applyNumberFormat="1" applyFont="1" applyBorder="1"/>
    <xf numFmtId="164" fontId="3" fillId="0" borderId="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2" xfId="2" applyNumberFormat="1" applyFont="1" applyBorder="1"/>
    <xf numFmtId="169" fontId="3" fillId="0" borderId="2" xfId="1" applyNumberFormat="1" applyFont="1" applyBorder="1"/>
    <xf numFmtId="170" fontId="3" fillId="0" borderId="2" xfId="0" applyNumberFormat="1" applyFont="1" applyBorder="1"/>
    <xf numFmtId="167" fontId="3" fillId="0" borderId="2" xfId="2" applyNumberFormat="1" applyFont="1" applyFill="1" applyBorder="1"/>
    <xf numFmtId="166" fontId="3" fillId="0" borderId="2" xfId="0" applyNumberFormat="1" applyFont="1" applyBorder="1"/>
    <xf numFmtId="166" fontId="6" fillId="0" borderId="2" xfId="0" applyNumberFormat="1" applyFont="1" applyBorder="1"/>
    <xf numFmtId="0" fontId="5" fillId="0" borderId="2" xfId="0" applyFont="1" applyBorder="1" applyAlignment="1">
      <alignment vertical="center"/>
    </xf>
    <xf numFmtId="0" fontId="6" fillId="0" borderId="2" xfId="0" applyFont="1" applyBorder="1"/>
    <xf numFmtId="3" fontId="6" fillId="0" borderId="2" xfId="0" applyNumberFormat="1" applyFont="1" applyBorder="1" applyAlignment="1">
      <alignment horizontal="left"/>
    </xf>
    <xf numFmtId="164" fontId="6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7" fontId="3" fillId="10" borderId="2" xfId="2" applyNumberFormat="1" applyFont="1" applyFill="1" applyBorder="1"/>
    <xf numFmtId="164" fontId="3" fillId="0" borderId="2" xfId="1" applyNumberFormat="1" applyFont="1" applyFill="1" applyBorder="1" applyAlignment="1">
      <alignment horizontal="center"/>
    </xf>
    <xf numFmtId="0" fontId="5" fillId="0" borderId="2" xfId="0" applyFont="1" applyBorder="1"/>
    <xf numFmtId="164" fontId="6" fillId="0" borderId="2" xfId="1" applyNumberFormat="1" applyFont="1" applyFill="1" applyBorder="1" applyAlignment="1">
      <alignment horizontal="center"/>
    </xf>
    <xf numFmtId="166" fontId="3" fillId="0" borderId="2" xfId="2" applyNumberFormat="1" applyFont="1" applyFill="1" applyBorder="1"/>
    <xf numFmtId="166" fontId="4" fillId="0" borderId="2" xfId="0" applyNumberFormat="1" applyFont="1" applyBorder="1"/>
    <xf numFmtId="164" fontId="3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6" fillId="0" borderId="0" xfId="0" applyFont="1"/>
    <xf numFmtId="166" fontId="3" fillId="0" borderId="0" xfId="0" applyNumberFormat="1" applyFont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1" applyNumberFormat="1" applyFont="1"/>
    <xf numFmtId="168" fontId="3" fillId="0" borderId="0" xfId="3" applyNumberFormat="1" applyFont="1"/>
    <xf numFmtId="3" fontId="0" fillId="0" borderId="0" xfId="0" applyNumberFormat="1"/>
    <xf numFmtId="43" fontId="3" fillId="0" borderId="0" xfId="1" applyFont="1"/>
    <xf numFmtId="170" fontId="3" fillId="0" borderId="2" xfId="0" applyNumberFormat="1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164" fontId="3" fillId="0" borderId="2" xfId="1" applyNumberFormat="1" applyFont="1" applyFill="1" applyBorder="1"/>
    <xf numFmtId="164" fontId="2" fillId="7" borderId="1" xfId="4" applyNumberFormat="1" applyFont="1" applyFill="1" applyAlignment="1">
      <alignment horizontal="center" vertical="center" wrapText="1"/>
    </xf>
    <xf numFmtId="166" fontId="2" fillId="11" borderId="2" xfId="2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/>
    <xf numFmtId="0" fontId="3" fillId="0" borderId="2" xfId="0" applyFont="1" applyFill="1" applyBorder="1" applyAlignment="1">
      <alignment horizontal="center"/>
    </xf>
    <xf numFmtId="169" fontId="3" fillId="0" borderId="2" xfId="1" applyNumberFormat="1" applyFont="1" applyFill="1" applyBorder="1"/>
    <xf numFmtId="166" fontId="3" fillId="0" borderId="2" xfId="0" applyNumberFormat="1" applyFont="1" applyFill="1" applyBorder="1"/>
    <xf numFmtId="166" fontId="6" fillId="0" borderId="2" xfId="0" applyNumberFormat="1" applyFont="1" applyFill="1" applyBorder="1"/>
    <xf numFmtId="0" fontId="3" fillId="0" borderId="0" xfId="0" applyFont="1" applyFill="1"/>
    <xf numFmtId="0" fontId="6" fillId="0" borderId="2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6" xfId="0" applyFont="1" applyBorder="1"/>
    <xf numFmtId="0" fontId="6" fillId="0" borderId="2" xfId="0" applyFont="1" applyFill="1" applyBorder="1"/>
    <xf numFmtId="167" fontId="0" fillId="0" borderId="2" xfId="2" applyNumberFormat="1" applyFont="1" applyBorder="1"/>
    <xf numFmtId="166" fontId="3" fillId="0" borderId="0" xfId="0" applyNumberFormat="1" applyFont="1" applyBorder="1"/>
    <xf numFmtId="167" fontId="3" fillId="0" borderId="2" xfId="2" applyNumberFormat="1" applyFont="1" applyBorder="1"/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4" fontId="2" fillId="7" borderId="3" xfId="1" applyNumberFormat="1" applyFont="1" applyFill="1" applyBorder="1" applyAlignment="1">
      <alignment horizontal="left" vertical="center" wrapText="1"/>
    </xf>
    <xf numFmtId="164" fontId="2" fillId="7" borderId="5" xfId="1" applyNumberFormat="1" applyFont="1" applyFill="1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te" xfId="4" builtin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0"/>
  <sheetViews>
    <sheetView tabSelected="1" zoomScale="90" zoomScaleNormal="90" workbookViewId="0">
      <pane xSplit="6" ySplit="3" topLeftCell="P4" activePane="bottomRight" state="frozen"/>
      <selection pane="topRight" activeCell="G1" sqref="G1"/>
      <selection pane="bottomLeft" activeCell="A4" sqref="A4"/>
      <selection pane="bottomRight" activeCell="AC3" sqref="AC3"/>
    </sheetView>
  </sheetViews>
  <sheetFormatPr defaultColWidth="9.140625" defaultRowHeight="14.25" x14ac:dyDescent="0.2"/>
  <cols>
    <col min="1" max="1" width="7.42578125" style="3" customWidth="1"/>
    <col min="2" max="2" width="13.7109375" style="3" hidden="1" customWidth="1"/>
    <col min="3" max="3" width="35" style="3" customWidth="1"/>
    <col min="4" max="4" width="33.5703125" style="3" hidden="1" customWidth="1"/>
    <col min="5" max="5" width="17.85546875" style="3" customWidth="1"/>
    <col min="6" max="6" width="16.140625" style="40" customWidth="1"/>
    <col min="7" max="7" width="10.7109375" style="36" customWidth="1"/>
    <col min="8" max="8" width="20.42578125" style="3" customWidth="1"/>
    <col min="9" max="11" width="13.7109375" style="3" customWidth="1"/>
    <col min="12" max="12" width="21.7109375" style="37" customWidth="1"/>
    <col min="13" max="13" width="13.7109375" style="3" customWidth="1"/>
    <col min="14" max="14" width="15.7109375" style="3" customWidth="1"/>
    <col min="15" max="15" width="16.140625" style="3" customWidth="1"/>
    <col min="16" max="18" width="13.7109375" style="3" customWidth="1"/>
    <col min="19" max="19" width="15.28515625" style="3" customWidth="1"/>
    <col min="20" max="20" width="15" style="3" customWidth="1"/>
    <col min="21" max="22" width="13.7109375" style="38" customWidth="1"/>
    <col min="23" max="23" width="13.7109375" style="3" customWidth="1"/>
    <col min="24" max="24" width="15" style="3" customWidth="1"/>
    <col min="25" max="25" width="20.140625" style="3" customWidth="1"/>
    <col min="26" max="26" width="12.85546875" style="3" customWidth="1"/>
    <col min="27" max="28" width="16.85546875" style="3" customWidth="1"/>
    <col min="29" max="29" width="17.5703125" style="3" customWidth="1"/>
    <col min="30" max="16384" width="9.140625" style="3"/>
  </cols>
  <sheetData>
    <row r="1" spans="1:29" ht="30.75" customHeight="1" x14ac:dyDescent="0.2">
      <c r="A1" s="77" t="s">
        <v>0</v>
      </c>
      <c r="B1" s="78"/>
      <c r="C1" s="78"/>
      <c r="D1" s="79"/>
      <c r="E1" s="1" t="s">
        <v>1</v>
      </c>
      <c r="F1" s="80" t="s">
        <v>2</v>
      </c>
      <c r="G1" s="81"/>
      <c r="H1" s="74" t="s">
        <v>3</v>
      </c>
      <c r="I1" s="75"/>
      <c r="J1" s="75"/>
      <c r="K1" s="75"/>
      <c r="L1" s="76"/>
      <c r="M1" s="68" t="s">
        <v>4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70"/>
      <c r="Y1" s="2" t="s">
        <v>5</v>
      </c>
      <c r="Z1" s="71" t="s">
        <v>6</v>
      </c>
      <c r="AA1" s="72"/>
      <c r="AB1" s="72"/>
      <c r="AC1" s="73"/>
    </row>
    <row r="2" spans="1:29" ht="83.25" customHeight="1" x14ac:dyDescent="0.2">
      <c r="A2" s="4" t="s">
        <v>7</v>
      </c>
      <c r="B2" s="4" t="s">
        <v>8</v>
      </c>
      <c r="C2" s="4" t="s">
        <v>9</v>
      </c>
      <c r="D2" s="4" t="s">
        <v>10</v>
      </c>
      <c r="E2" s="5" t="s">
        <v>180</v>
      </c>
      <c r="F2" s="51" t="s">
        <v>11</v>
      </c>
      <c r="G2" s="8" t="s">
        <v>193</v>
      </c>
      <c r="H2" s="6" t="s">
        <v>178</v>
      </c>
      <c r="I2" s="6" t="s">
        <v>177</v>
      </c>
      <c r="J2" s="6" t="s">
        <v>181</v>
      </c>
      <c r="K2" s="6" t="s">
        <v>182</v>
      </c>
      <c r="L2" s="6" t="s">
        <v>179</v>
      </c>
      <c r="M2" s="48" t="s">
        <v>199</v>
      </c>
      <c r="N2" s="48" t="s">
        <v>12</v>
      </c>
      <c r="O2" s="48" t="s">
        <v>13</v>
      </c>
      <c r="P2" s="48" t="s">
        <v>14</v>
      </c>
      <c r="Q2" s="48" t="s">
        <v>18</v>
      </c>
      <c r="R2" s="48" t="s">
        <v>15</v>
      </c>
      <c r="S2" s="48" t="s">
        <v>196</v>
      </c>
      <c r="T2" s="48" t="s">
        <v>197</v>
      </c>
      <c r="U2" s="7" t="s">
        <v>16</v>
      </c>
      <c r="V2" s="7" t="s">
        <v>17</v>
      </c>
      <c r="W2" s="48" t="s">
        <v>198</v>
      </c>
      <c r="X2" s="48" t="s">
        <v>19</v>
      </c>
      <c r="Y2" s="8" t="s">
        <v>20</v>
      </c>
      <c r="Z2" s="49" t="s">
        <v>21</v>
      </c>
      <c r="AA2" s="49" t="s">
        <v>22</v>
      </c>
      <c r="AB2" s="49" t="s">
        <v>23</v>
      </c>
      <c r="AC2" s="49" t="s">
        <v>24</v>
      </c>
    </row>
    <row r="3" spans="1:29" ht="39" customHeight="1" x14ac:dyDescent="0.25">
      <c r="A3" s="9"/>
      <c r="B3" s="9"/>
      <c r="C3" s="10" t="s">
        <v>25</v>
      </c>
      <c r="D3" s="11" t="s">
        <v>25</v>
      </c>
      <c r="E3" s="12">
        <f>SUM(E4:E87)</f>
        <v>300634375</v>
      </c>
      <c r="F3" s="13">
        <f>SUM(F4:F87)</f>
        <v>980980</v>
      </c>
      <c r="G3" s="12"/>
      <c r="H3" s="12"/>
      <c r="I3" s="12"/>
      <c r="J3" s="12"/>
      <c r="K3" s="12"/>
      <c r="L3" s="52">
        <v>277554042</v>
      </c>
      <c r="M3" s="12">
        <f t="shared" ref="M3:AC3" si="0">SUM(M4:M87)</f>
        <v>77128</v>
      </c>
      <c r="N3" s="12">
        <f t="shared" si="0"/>
        <v>60000</v>
      </c>
      <c r="O3" s="12">
        <f t="shared" si="0"/>
        <v>57000</v>
      </c>
      <c r="P3" s="12">
        <f t="shared" si="0"/>
        <v>75000</v>
      </c>
      <c r="Q3" s="12">
        <f>SUM(Q4:Q87)</f>
        <v>60000</v>
      </c>
      <c r="R3" s="12">
        <f t="shared" si="0"/>
        <v>166300</v>
      </c>
      <c r="S3" s="12">
        <f t="shared" si="0"/>
        <v>3652817</v>
      </c>
      <c r="T3" s="12">
        <f t="shared" si="0"/>
        <v>4039104</v>
      </c>
      <c r="U3" s="14">
        <f t="shared" si="0"/>
        <v>600000</v>
      </c>
      <c r="V3" s="14">
        <f t="shared" si="0"/>
        <v>591280</v>
      </c>
      <c r="W3" s="12">
        <f t="shared" si="0"/>
        <v>55000</v>
      </c>
      <c r="X3" s="12">
        <f t="shared" si="0"/>
        <v>9433629</v>
      </c>
      <c r="Y3" s="12">
        <f t="shared" si="0"/>
        <v>286987671</v>
      </c>
      <c r="Z3" s="12">
        <f t="shared" si="0"/>
        <v>171967</v>
      </c>
      <c r="AA3" s="12">
        <f t="shared" si="0"/>
        <v>13474737</v>
      </c>
      <c r="AB3" s="12">
        <f t="shared" si="0"/>
        <v>0</v>
      </c>
      <c r="AC3" s="12">
        <f t="shared" si="0"/>
        <v>13646704</v>
      </c>
    </row>
    <row r="4" spans="1:29" s="58" customFormat="1" ht="15" x14ac:dyDescent="0.25">
      <c r="A4" s="60">
        <v>101</v>
      </c>
      <c r="B4" s="60"/>
      <c r="C4" s="61" t="s">
        <v>137</v>
      </c>
      <c r="D4" s="63" t="s">
        <v>138</v>
      </c>
      <c r="E4" s="15">
        <f t="shared" ref="E4:E35" si="1">SUM(L4+X4+AC4)</f>
        <v>4713911</v>
      </c>
      <c r="F4" s="27">
        <v>14780</v>
      </c>
      <c r="G4" s="28">
        <v>5</v>
      </c>
      <c r="H4" s="18">
        <v>507804</v>
      </c>
      <c r="I4" s="19">
        <v>219.28299999999999</v>
      </c>
      <c r="J4" s="20"/>
      <c r="K4" s="20">
        <v>16.010000000000002</v>
      </c>
      <c r="L4" s="29">
        <v>3985435</v>
      </c>
      <c r="M4" s="22"/>
      <c r="N4" s="22"/>
      <c r="O4" s="22">
        <v>3000</v>
      </c>
      <c r="P4" s="22"/>
      <c r="Q4" s="23"/>
      <c r="R4" s="22"/>
      <c r="S4" s="22">
        <v>228520</v>
      </c>
      <c r="T4" s="22">
        <v>38035</v>
      </c>
      <c r="U4" s="23"/>
      <c r="V4" s="23">
        <v>86821</v>
      </c>
      <c r="W4" s="22"/>
      <c r="X4" s="22">
        <f t="shared" ref="X4:X35" si="2">SUM(M4:W4)</f>
        <v>356376</v>
      </c>
      <c r="Y4" s="22">
        <f t="shared" ref="Y4:Y35" si="3">X4+L4</f>
        <v>4341811</v>
      </c>
      <c r="Z4" s="22">
        <v>4900</v>
      </c>
      <c r="AA4" s="22">
        <v>367200</v>
      </c>
      <c r="AB4" s="22"/>
      <c r="AC4" s="22">
        <f t="shared" ref="AC4:AC35" si="4">SUM(Z4+AA4+AB4)</f>
        <v>372100</v>
      </c>
    </row>
    <row r="5" spans="1:29" ht="15" x14ac:dyDescent="0.25">
      <c r="A5" s="17">
        <v>102</v>
      </c>
      <c r="B5" s="17"/>
      <c r="C5" s="24" t="s">
        <v>50</v>
      </c>
      <c r="D5" s="26" t="s">
        <v>51</v>
      </c>
      <c r="E5" s="15">
        <f t="shared" si="1"/>
        <v>761476</v>
      </c>
      <c r="F5" s="16">
        <v>910</v>
      </c>
      <c r="G5" s="17">
        <v>1</v>
      </c>
      <c r="H5" s="18">
        <v>447378</v>
      </c>
      <c r="I5" s="19">
        <v>219.28299999999999</v>
      </c>
      <c r="J5" s="47"/>
      <c r="K5" s="47">
        <v>12.01</v>
      </c>
      <c r="L5" s="29">
        <v>657855</v>
      </c>
      <c r="M5" s="22"/>
      <c r="N5" s="22"/>
      <c r="O5" s="22"/>
      <c r="P5" s="22"/>
      <c r="Q5" s="23"/>
      <c r="R5" s="22"/>
      <c r="S5" s="22"/>
      <c r="T5" s="22">
        <v>7396</v>
      </c>
      <c r="U5" s="23"/>
      <c r="V5" s="23"/>
      <c r="W5" s="22"/>
      <c r="X5" s="22">
        <f t="shared" si="2"/>
        <v>7396</v>
      </c>
      <c r="Y5" s="22">
        <f t="shared" si="3"/>
        <v>665251</v>
      </c>
      <c r="Z5" s="22">
        <v>225</v>
      </c>
      <c r="AA5" s="22">
        <v>96000</v>
      </c>
      <c r="AB5" s="56"/>
      <c r="AC5" s="22">
        <f t="shared" si="4"/>
        <v>96225</v>
      </c>
    </row>
    <row r="6" spans="1:29" ht="15" x14ac:dyDescent="0.25">
      <c r="A6" s="17">
        <v>302</v>
      </c>
      <c r="B6" s="17"/>
      <c r="C6" s="24" t="s">
        <v>150</v>
      </c>
      <c r="D6" s="25" t="s">
        <v>151</v>
      </c>
      <c r="E6" s="53">
        <f t="shared" si="1"/>
        <v>5930917</v>
      </c>
      <c r="F6" s="30">
        <v>16970</v>
      </c>
      <c r="G6" s="54">
        <v>6</v>
      </c>
      <c r="H6" s="33">
        <v>514211</v>
      </c>
      <c r="I6" s="55">
        <v>219.28299999999999</v>
      </c>
      <c r="J6" s="47"/>
      <c r="K6" s="47">
        <v>12.01</v>
      </c>
      <c r="L6" s="21">
        <v>5449026</v>
      </c>
      <c r="M6" s="56"/>
      <c r="N6" s="56"/>
      <c r="O6" s="56"/>
      <c r="P6" s="56">
        <v>6000</v>
      </c>
      <c r="Q6" s="23">
        <v>6000</v>
      </c>
      <c r="R6" s="56">
        <v>12400</v>
      </c>
      <c r="S6" s="56">
        <v>89436</v>
      </c>
      <c r="T6" s="56">
        <v>78183</v>
      </c>
      <c r="U6" s="57"/>
      <c r="V6" s="57"/>
      <c r="W6" s="56"/>
      <c r="X6" s="56">
        <f t="shared" si="2"/>
        <v>192019</v>
      </c>
      <c r="Y6" s="56">
        <f t="shared" si="3"/>
        <v>5641045</v>
      </c>
      <c r="Z6" s="56">
        <v>4200</v>
      </c>
      <c r="AA6" s="56">
        <v>285672</v>
      </c>
      <c r="AB6" s="56"/>
      <c r="AC6" s="22">
        <f t="shared" si="4"/>
        <v>289872</v>
      </c>
    </row>
    <row r="7" spans="1:29" ht="15" x14ac:dyDescent="0.25">
      <c r="A7" s="17">
        <v>232</v>
      </c>
      <c r="B7" s="17"/>
      <c r="C7" s="24" t="s">
        <v>94</v>
      </c>
      <c r="D7" s="25" t="s">
        <v>94</v>
      </c>
      <c r="E7" s="53">
        <f t="shared" si="1"/>
        <v>1559439</v>
      </c>
      <c r="F7" s="32">
        <v>3940</v>
      </c>
      <c r="G7" s="59">
        <v>2</v>
      </c>
      <c r="H7" s="33">
        <v>447378</v>
      </c>
      <c r="I7" s="55">
        <v>219.28299999999999</v>
      </c>
      <c r="J7" s="47">
        <v>9.2799999999999994</v>
      </c>
      <c r="K7" s="47"/>
      <c r="L7" s="21">
        <v>1347916</v>
      </c>
      <c r="M7" s="56"/>
      <c r="N7" s="56"/>
      <c r="O7" s="56"/>
      <c r="P7" s="56"/>
      <c r="Q7" s="23"/>
      <c r="R7" s="56"/>
      <c r="S7" s="56">
        <v>87000</v>
      </c>
      <c r="T7" s="56">
        <v>15848</v>
      </c>
      <c r="U7" s="57"/>
      <c r="V7" s="57"/>
      <c r="W7" s="56"/>
      <c r="X7" s="56">
        <f t="shared" si="2"/>
        <v>102848</v>
      </c>
      <c r="Y7" s="56">
        <f t="shared" si="3"/>
        <v>1450764</v>
      </c>
      <c r="Z7" s="56">
        <v>675</v>
      </c>
      <c r="AA7" s="56">
        <v>108000</v>
      </c>
      <c r="AB7" s="56"/>
      <c r="AC7" s="22">
        <f t="shared" si="4"/>
        <v>108675</v>
      </c>
    </row>
    <row r="8" spans="1:29" ht="15" x14ac:dyDescent="0.25">
      <c r="A8" s="17">
        <v>323</v>
      </c>
      <c r="B8" s="17"/>
      <c r="C8" s="24" t="s">
        <v>134</v>
      </c>
      <c r="D8" s="25" t="s">
        <v>135</v>
      </c>
      <c r="E8" s="15">
        <f t="shared" si="1"/>
        <v>3679803</v>
      </c>
      <c r="F8" s="27">
        <v>12670</v>
      </c>
      <c r="G8" s="28">
        <v>5</v>
      </c>
      <c r="H8" s="18">
        <v>507804</v>
      </c>
      <c r="I8" s="19">
        <v>219.28299999999999</v>
      </c>
      <c r="J8" s="20"/>
      <c r="K8" s="20">
        <v>12.01</v>
      </c>
      <c r="L8" s="29">
        <v>3438286</v>
      </c>
      <c r="M8" s="22"/>
      <c r="N8" s="22"/>
      <c r="O8" s="22"/>
      <c r="P8" s="22"/>
      <c r="Q8" s="23"/>
      <c r="R8" s="22"/>
      <c r="S8" s="22">
        <v>34800</v>
      </c>
      <c r="T8" s="22">
        <v>34865</v>
      </c>
      <c r="U8" s="23"/>
      <c r="V8" s="23"/>
      <c r="W8" s="22"/>
      <c r="X8" s="22">
        <f t="shared" si="2"/>
        <v>69665</v>
      </c>
      <c r="Y8" s="22">
        <f t="shared" si="3"/>
        <v>3507951</v>
      </c>
      <c r="Z8" s="22"/>
      <c r="AA8" s="22">
        <v>171852</v>
      </c>
      <c r="AB8" s="22"/>
      <c r="AC8" s="22">
        <f t="shared" si="4"/>
        <v>171852</v>
      </c>
    </row>
    <row r="9" spans="1:29" ht="15" x14ac:dyDescent="0.25">
      <c r="A9" s="17">
        <v>110</v>
      </c>
      <c r="B9" s="17"/>
      <c r="C9" s="24" t="s">
        <v>56</v>
      </c>
      <c r="D9" s="26" t="s">
        <v>56</v>
      </c>
      <c r="E9" s="15">
        <f t="shared" si="1"/>
        <v>823241</v>
      </c>
      <c r="F9" s="32">
        <v>1090</v>
      </c>
      <c r="G9" s="28">
        <v>1</v>
      </c>
      <c r="H9" s="18">
        <v>447378</v>
      </c>
      <c r="I9" s="19">
        <v>219.28299999999999</v>
      </c>
      <c r="J9" s="47"/>
      <c r="K9" s="47">
        <v>16.010000000000002</v>
      </c>
      <c r="L9" s="29">
        <v>703847</v>
      </c>
      <c r="M9" s="22"/>
      <c r="N9" s="22"/>
      <c r="O9" s="22"/>
      <c r="P9" s="22"/>
      <c r="Q9" s="23"/>
      <c r="R9" s="22"/>
      <c r="S9" s="22"/>
      <c r="T9" s="22">
        <v>23244</v>
      </c>
      <c r="U9" s="23"/>
      <c r="V9" s="23"/>
      <c r="W9" s="22"/>
      <c r="X9" s="22">
        <f t="shared" si="2"/>
        <v>23244</v>
      </c>
      <c r="Y9" s="22">
        <f t="shared" si="3"/>
        <v>727091</v>
      </c>
      <c r="Z9" s="22">
        <v>150</v>
      </c>
      <c r="AA9" s="22">
        <v>96000</v>
      </c>
      <c r="AB9" s="56"/>
      <c r="AC9" s="22">
        <f t="shared" si="4"/>
        <v>96150</v>
      </c>
    </row>
    <row r="10" spans="1:29" ht="15" x14ac:dyDescent="0.25">
      <c r="A10" s="17">
        <v>103</v>
      </c>
      <c r="B10" s="17"/>
      <c r="C10" s="24" t="s">
        <v>42</v>
      </c>
      <c r="D10" s="26" t="s">
        <v>43</v>
      </c>
      <c r="E10" s="15">
        <f t="shared" si="1"/>
        <v>596340</v>
      </c>
      <c r="F10" s="27">
        <v>610</v>
      </c>
      <c r="G10" s="17">
        <v>1</v>
      </c>
      <c r="H10" s="18">
        <v>447378</v>
      </c>
      <c r="I10" s="19">
        <v>219.28299999999999</v>
      </c>
      <c r="J10" s="47"/>
      <c r="K10" s="47">
        <v>16.010000000000002</v>
      </c>
      <c r="L10" s="29">
        <v>590907</v>
      </c>
      <c r="M10" s="22"/>
      <c r="N10" s="22"/>
      <c r="O10" s="22"/>
      <c r="P10" s="22"/>
      <c r="Q10" s="23"/>
      <c r="R10" s="22"/>
      <c r="S10" s="22"/>
      <c r="T10" s="22">
        <v>5283</v>
      </c>
      <c r="U10" s="23"/>
      <c r="V10" s="23"/>
      <c r="W10" s="22"/>
      <c r="X10" s="22">
        <f t="shared" si="2"/>
        <v>5283</v>
      </c>
      <c r="Y10" s="22">
        <f t="shared" si="3"/>
        <v>596190</v>
      </c>
      <c r="Z10" s="22">
        <v>150</v>
      </c>
      <c r="AA10" s="22"/>
      <c r="AB10" s="56"/>
      <c r="AC10" s="22">
        <f t="shared" si="4"/>
        <v>150</v>
      </c>
    </row>
    <row r="11" spans="1:29" ht="15" x14ac:dyDescent="0.25">
      <c r="A11" s="17">
        <v>201</v>
      </c>
      <c r="B11" s="17"/>
      <c r="C11" s="24" t="s">
        <v>102</v>
      </c>
      <c r="D11" s="25" t="s">
        <v>103</v>
      </c>
      <c r="E11" s="15">
        <f t="shared" si="1"/>
        <v>1740225</v>
      </c>
      <c r="F11" s="27">
        <v>5090</v>
      </c>
      <c r="G11" s="28">
        <v>3</v>
      </c>
      <c r="H11" s="18">
        <v>474389</v>
      </c>
      <c r="I11" s="19">
        <v>219.28299999999999</v>
      </c>
      <c r="J11" s="47">
        <v>7.27</v>
      </c>
      <c r="K11" s="20"/>
      <c r="L11" s="29">
        <v>1627544</v>
      </c>
      <c r="M11" s="22"/>
      <c r="N11" s="22"/>
      <c r="O11" s="22"/>
      <c r="P11" s="22"/>
      <c r="Q11" s="23">
        <v>3000</v>
      </c>
      <c r="R11" s="22"/>
      <c r="S11" s="22">
        <v>87000</v>
      </c>
      <c r="T11" s="22">
        <v>21131</v>
      </c>
      <c r="U11" s="23"/>
      <c r="V11" s="23"/>
      <c r="W11" s="22"/>
      <c r="X11" s="22">
        <f t="shared" si="2"/>
        <v>111131</v>
      </c>
      <c r="Y11" s="22">
        <f t="shared" si="3"/>
        <v>1738675</v>
      </c>
      <c r="Z11" s="22">
        <v>1550</v>
      </c>
      <c r="AA11" s="22"/>
      <c r="AB11" s="56"/>
      <c r="AC11" s="22">
        <f t="shared" si="4"/>
        <v>1550</v>
      </c>
    </row>
    <row r="12" spans="1:29" ht="15" x14ac:dyDescent="0.25">
      <c r="A12" s="17">
        <v>324</v>
      </c>
      <c r="B12" s="17"/>
      <c r="C12" s="24" t="s">
        <v>97</v>
      </c>
      <c r="D12" s="25" t="s">
        <v>98</v>
      </c>
      <c r="E12" s="15">
        <f t="shared" si="1"/>
        <v>1533668</v>
      </c>
      <c r="F12" s="27">
        <v>4250</v>
      </c>
      <c r="G12" s="28">
        <v>2</v>
      </c>
      <c r="H12" s="18">
        <v>447378</v>
      </c>
      <c r="I12" s="19">
        <v>219.28299999999999</v>
      </c>
      <c r="J12" s="47"/>
      <c r="K12" s="20">
        <v>12.01</v>
      </c>
      <c r="L12" s="29">
        <v>1478729</v>
      </c>
      <c r="M12" s="22"/>
      <c r="N12" s="22"/>
      <c r="O12" s="22"/>
      <c r="P12" s="22"/>
      <c r="Q12" s="23"/>
      <c r="R12" s="22"/>
      <c r="S12" s="22"/>
      <c r="T12" s="22">
        <v>54939</v>
      </c>
      <c r="U12" s="23"/>
      <c r="V12" s="23"/>
      <c r="W12" s="22"/>
      <c r="X12" s="22">
        <f t="shared" si="2"/>
        <v>54939</v>
      </c>
      <c r="Y12" s="22">
        <f t="shared" si="3"/>
        <v>1533668</v>
      </c>
      <c r="Z12" s="22"/>
      <c r="AA12" s="22"/>
      <c r="AB12" s="22"/>
      <c r="AC12" s="22">
        <f t="shared" si="4"/>
        <v>0</v>
      </c>
    </row>
    <row r="13" spans="1:29" ht="15" x14ac:dyDescent="0.25">
      <c r="A13" s="17">
        <v>203</v>
      </c>
      <c r="B13" s="17"/>
      <c r="C13" s="24" t="s">
        <v>168</v>
      </c>
      <c r="D13" s="25" t="s">
        <v>168</v>
      </c>
      <c r="E13" s="15">
        <f t="shared" si="1"/>
        <v>8943654</v>
      </c>
      <c r="F13" s="27">
        <v>37310</v>
      </c>
      <c r="G13" s="28">
        <v>8</v>
      </c>
      <c r="H13" s="33">
        <v>583261</v>
      </c>
      <c r="I13" s="19">
        <v>219.28299999999999</v>
      </c>
      <c r="J13" s="20"/>
      <c r="K13" s="20"/>
      <c r="L13" s="29">
        <v>8764710</v>
      </c>
      <c r="M13" s="22"/>
      <c r="N13" s="22">
        <v>4000</v>
      </c>
      <c r="O13" s="22"/>
      <c r="P13" s="22"/>
      <c r="Q13" s="23"/>
      <c r="R13" s="22"/>
      <c r="S13" s="22"/>
      <c r="T13" s="22">
        <v>120444</v>
      </c>
      <c r="U13" s="23">
        <f>30000+20000</f>
        <v>50000</v>
      </c>
      <c r="V13" s="23"/>
      <c r="W13" s="22"/>
      <c r="X13" s="22">
        <f t="shared" si="2"/>
        <v>174444</v>
      </c>
      <c r="Y13" s="22">
        <f t="shared" si="3"/>
        <v>8939154</v>
      </c>
      <c r="Z13" s="22">
        <v>4500</v>
      </c>
      <c r="AA13" s="22"/>
      <c r="AB13" s="56"/>
      <c r="AC13" s="22">
        <f t="shared" si="4"/>
        <v>4500</v>
      </c>
    </row>
    <row r="14" spans="1:29" ht="15" x14ac:dyDescent="0.25">
      <c r="A14" s="17">
        <v>304</v>
      </c>
      <c r="B14" s="17"/>
      <c r="C14" s="24" t="s">
        <v>104</v>
      </c>
      <c r="D14" s="25" t="s">
        <v>105</v>
      </c>
      <c r="E14" s="53">
        <f t="shared" si="1"/>
        <v>1885069</v>
      </c>
      <c r="F14" s="32">
        <v>5460</v>
      </c>
      <c r="G14" s="59">
        <v>3</v>
      </c>
      <c r="H14" s="33">
        <v>474389</v>
      </c>
      <c r="I14" s="55">
        <v>219.28299999999999</v>
      </c>
      <c r="J14" s="47">
        <v>9.2799999999999994</v>
      </c>
      <c r="K14" s="47"/>
      <c r="L14" s="21">
        <v>1759656</v>
      </c>
      <c r="M14" s="56"/>
      <c r="N14" s="56"/>
      <c r="O14" s="56">
        <v>6000</v>
      </c>
      <c r="P14" s="56">
        <v>6000</v>
      </c>
      <c r="Q14" s="23"/>
      <c r="R14" s="56"/>
      <c r="S14" s="56">
        <v>87000</v>
      </c>
      <c r="T14" s="56">
        <v>26413</v>
      </c>
      <c r="U14" s="57"/>
      <c r="V14" s="57"/>
      <c r="W14" s="56"/>
      <c r="X14" s="56">
        <f t="shared" si="2"/>
        <v>125413</v>
      </c>
      <c r="Y14" s="56">
        <f t="shared" si="3"/>
        <v>1885069</v>
      </c>
      <c r="Z14" s="56"/>
      <c r="AA14" s="56"/>
      <c r="AB14" s="56"/>
      <c r="AC14" s="22">
        <f t="shared" si="4"/>
        <v>0</v>
      </c>
    </row>
    <row r="15" spans="1:29" ht="15" x14ac:dyDescent="0.25">
      <c r="A15" s="17">
        <v>206</v>
      </c>
      <c r="B15" s="17"/>
      <c r="C15" s="24" t="s">
        <v>136</v>
      </c>
      <c r="D15" s="25" t="s">
        <v>136</v>
      </c>
      <c r="E15" s="15">
        <f t="shared" si="1"/>
        <v>4277247</v>
      </c>
      <c r="F15" s="27">
        <v>14610</v>
      </c>
      <c r="G15" s="28">
        <v>5</v>
      </c>
      <c r="H15" s="18">
        <v>507804</v>
      </c>
      <c r="I15" s="19">
        <v>219.28299999999999</v>
      </c>
      <c r="J15" s="20">
        <v>9.2799999999999994</v>
      </c>
      <c r="K15" s="20"/>
      <c r="L15" s="29">
        <v>3847109</v>
      </c>
      <c r="M15" s="22"/>
      <c r="N15" s="22"/>
      <c r="O15" s="22"/>
      <c r="P15" s="22"/>
      <c r="Q15" s="23">
        <v>4000</v>
      </c>
      <c r="R15" s="22"/>
      <c r="S15" s="22">
        <v>139200</v>
      </c>
      <c r="T15" s="22">
        <v>72900</v>
      </c>
      <c r="U15" s="23"/>
      <c r="V15" s="23"/>
      <c r="W15" s="22"/>
      <c r="X15" s="22">
        <f t="shared" si="2"/>
        <v>216100</v>
      </c>
      <c r="Y15" s="22">
        <f t="shared" si="3"/>
        <v>4063209</v>
      </c>
      <c r="Z15" s="22">
        <v>1500</v>
      </c>
      <c r="AA15" s="22">
        <v>212538</v>
      </c>
      <c r="AB15" s="56"/>
      <c r="AC15" s="22">
        <f t="shared" si="4"/>
        <v>214038</v>
      </c>
    </row>
    <row r="16" spans="1:29" ht="15" x14ac:dyDescent="0.25">
      <c r="A16" s="17">
        <v>108</v>
      </c>
      <c r="B16" s="17"/>
      <c r="C16" s="24" t="s">
        <v>110</v>
      </c>
      <c r="D16" s="25" t="s">
        <v>110</v>
      </c>
      <c r="E16" s="15">
        <f t="shared" si="1"/>
        <v>2556890</v>
      </c>
      <c r="F16" s="32">
        <v>6510</v>
      </c>
      <c r="G16" s="28">
        <v>3</v>
      </c>
      <c r="H16" s="18">
        <v>474389</v>
      </c>
      <c r="I16" s="19">
        <v>219.28299999999999</v>
      </c>
      <c r="J16" s="47"/>
      <c r="K16" s="20">
        <v>16.010000000000002</v>
      </c>
      <c r="L16" s="29">
        <v>2006146</v>
      </c>
      <c r="M16" s="22"/>
      <c r="N16" s="22"/>
      <c r="O16" s="22">
        <v>4000</v>
      </c>
      <c r="P16" s="22">
        <v>4000</v>
      </c>
      <c r="Q16" s="23"/>
      <c r="R16" s="22"/>
      <c r="S16" s="22">
        <v>139200</v>
      </c>
      <c r="T16" s="22">
        <v>23244</v>
      </c>
      <c r="U16" s="23"/>
      <c r="V16" s="23"/>
      <c r="W16" s="22"/>
      <c r="X16" s="22">
        <f t="shared" si="2"/>
        <v>170444</v>
      </c>
      <c r="Y16" s="22">
        <f t="shared" si="3"/>
        <v>2176590</v>
      </c>
      <c r="Z16" s="22">
        <v>2300</v>
      </c>
      <c r="AA16" s="22">
        <v>378000</v>
      </c>
      <c r="AB16" s="56"/>
      <c r="AC16" s="22">
        <f t="shared" si="4"/>
        <v>380300</v>
      </c>
    </row>
    <row r="17" spans="1:29" ht="15" x14ac:dyDescent="0.25">
      <c r="A17" s="17">
        <v>235</v>
      </c>
      <c r="B17" s="17"/>
      <c r="C17" s="24" t="s">
        <v>117</v>
      </c>
      <c r="D17" s="25" t="s">
        <v>117</v>
      </c>
      <c r="E17" s="53">
        <f t="shared" si="1"/>
        <v>2275133</v>
      </c>
      <c r="F17" s="32">
        <v>7920</v>
      </c>
      <c r="G17" s="59">
        <v>4</v>
      </c>
      <c r="H17" s="33">
        <v>496408</v>
      </c>
      <c r="I17" s="55">
        <v>219.28299999999999</v>
      </c>
      <c r="J17" s="47"/>
      <c r="K17" s="47"/>
      <c r="L17" s="21">
        <v>2233129</v>
      </c>
      <c r="M17" s="56"/>
      <c r="N17" s="56">
        <v>3000</v>
      </c>
      <c r="O17" s="56">
        <v>2000</v>
      </c>
      <c r="P17" s="56">
        <v>3000</v>
      </c>
      <c r="Q17" s="23"/>
      <c r="R17" s="56">
        <v>15200</v>
      </c>
      <c r="S17" s="56"/>
      <c r="T17" s="56">
        <v>16904</v>
      </c>
      <c r="U17" s="57"/>
      <c r="V17" s="57"/>
      <c r="W17" s="56"/>
      <c r="X17" s="56">
        <f t="shared" si="2"/>
        <v>40104</v>
      </c>
      <c r="Y17" s="56">
        <f t="shared" si="3"/>
        <v>2273233</v>
      </c>
      <c r="Z17" s="56">
        <v>1900</v>
      </c>
      <c r="AA17" s="56"/>
      <c r="AB17" s="56"/>
      <c r="AC17" s="22">
        <f t="shared" si="4"/>
        <v>1900</v>
      </c>
    </row>
    <row r="18" spans="1:29" ht="15" x14ac:dyDescent="0.25">
      <c r="A18" s="17">
        <v>234</v>
      </c>
      <c r="B18" s="17"/>
      <c r="C18" s="24" t="s">
        <v>156</v>
      </c>
      <c r="D18" s="25" t="s">
        <v>157</v>
      </c>
      <c r="E18" s="53">
        <f t="shared" si="1"/>
        <v>4936095</v>
      </c>
      <c r="F18" s="32">
        <v>18140</v>
      </c>
      <c r="G18" s="59">
        <v>6</v>
      </c>
      <c r="H18" s="33">
        <v>514211</v>
      </c>
      <c r="I18" s="55">
        <v>219.28299999999999</v>
      </c>
      <c r="J18" s="47"/>
      <c r="K18" s="47"/>
      <c r="L18" s="21">
        <v>4492005</v>
      </c>
      <c r="M18" s="56"/>
      <c r="N18" s="56"/>
      <c r="O18" s="56"/>
      <c r="P18" s="56"/>
      <c r="Q18" s="23"/>
      <c r="R18" s="56"/>
      <c r="S18" s="56">
        <v>127600</v>
      </c>
      <c r="T18" s="56">
        <v>84522</v>
      </c>
      <c r="U18" s="57"/>
      <c r="V18" s="57">
        <v>15040</v>
      </c>
      <c r="W18" s="56"/>
      <c r="X18" s="56">
        <f t="shared" si="2"/>
        <v>227162</v>
      </c>
      <c r="Y18" s="56">
        <f t="shared" si="3"/>
        <v>4719167</v>
      </c>
      <c r="Z18" s="56">
        <v>2300</v>
      </c>
      <c r="AA18" s="56">
        <v>214628</v>
      </c>
      <c r="AB18" s="56"/>
      <c r="AC18" s="22">
        <f t="shared" si="4"/>
        <v>216928</v>
      </c>
    </row>
    <row r="19" spans="1:29" ht="15" x14ac:dyDescent="0.25">
      <c r="A19" s="17">
        <v>105</v>
      </c>
      <c r="B19" s="17"/>
      <c r="C19" s="24" t="s">
        <v>154</v>
      </c>
      <c r="D19" s="25" t="s">
        <v>155</v>
      </c>
      <c r="E19" s="15">
        <f t="shared" si="1"/>
        <v>5175002</v>
      </c>
      <c r="F19" s="27">
        <v>17660</v>
      </c>
      <c r="G19" s="28">
        <v>6</v>
      </c>
      <c r="H19" s="18">
        <v>514211</v>
      </c>
      <c r="I19" s="19">
        <v>219.28299999999999</v>
      </c>
      <c r="J19" s="20"/>
      <c r="K19" s="20">
        <v>16.010000000000002</v>
      </c>
      <c r="L19" s="29">
        <v>4669485</v>
      </c>
      <c r="M19" s="22"/>
      <c r="N19" s="22">
        <v>3000</v>
      </c>
      <c r="O19" s="22"/>
      <c r="P19" s="22">
        <v>3000</v>
      </c>
      <c r="Q19" s="23">
        <v>3000</v>
      </c>
      <c r="R19" s="22"/>
      <c r="S19" s="22">
        <v>157760</v>
      </c>
      <c r="T19" s="22">
        <v>98257</v>
      </c>
      <c r="U19" s="23"/>
      <c r="V19" s="23"/>
      <c r="W19" s="22"/>
      <c r="X19" s="22">
        <f t="shared" si="2"/>
        <v>265017</v>
      </c>
      <c r="Y19" s="22">
        <f t="shared" si="3"/>
        <v>4934502</v>
      </c>
      <c r="Z19" s="22">
        <v>2900</v>
      </c>
      <c r="AA19" s="22">
        <v>237600</v>
      </c>
      <c r="AB19" s="56"/>
      <c r="AC19" s="22">
        <f t="shared" si="4"/>
        <v>240500</v>
      </c>
    </row>
    <row r="20" spans="1:29" ht="15" x14ac:dyDescent="0.25">
      <c r="A20" s="17">
        <v>133</v>
      </c>
      <c r="B20" s="17"/>
      <c r="C20" s="25" t="s">
        <v>44</v>
      </c>
      <c r="D20" s="25" t="s">
        <v>44</v>
      </c>
      <c r="E20" s="15">
        <f t="shared" si="1"/>
        <v>627281</v>
      </c>
      <c r="F20" s="30">
        <v>800</v>
      </c>
      <c r="G20" s="17">
        <v>1</v>
      </c>
      <c r="H20" s="18">
        <v>447378</v>
      </c>
      <c r="I20" s="19">
        <v>219.28299999999999</v>
      </c>
      <c r="J20" s="47"/>
      <c r="K20" s="47"/>
      <c r="L20" s="29">
        <v>622804</v>
      </c>
      <c r="M20" s="22"/>
      <c r="N20" s="22"/>
      <c r="O20" s="22"/>
      <c r="P20" s="22"/>
      <c r="Q20" s="23"/>
      <c r="R20" s="22"/>
      <c r="S20" s="22"/>
      <c r="T20" s="22">
        <v>4402</v>
      </c>
      <c r="U20" s="23"/>
      <c r="V20" s="23"/>
      <c r="W20" s="22"/>
      <c r="X20" s="22">
        <f t="shared" si="2"/>
        <v>4402</v>
      </c>
      <c r="Y20" s="22">
        <f t="shared" si="3"/>
        <v>627206</v>
      </c>
      <c r="Z20" s="22">
        <v>75</v>
      </c>
      <c r="AA20" s="22"/>
      <c r="AB20" s="56"/>
      <c r="AC20" s="22">
        <f t="shared" si="4"/>
        <v>75</v>
      </c>
    </row>
    <row r="21" spans="1:29" ht="15" x14ac:dyDescent="0.25">
      <c r="A21" s="17">
        <v>204</v>
      </c>
      <c r="B21" s="17"/>
      <c r="C21" s="24" t="s">
        <v>128</v>
      </c>
      <c r="D21" s="25" t="s">
        <v>129</v>
      </c>
      <c r="E21" s="15">
        <f t="shared" si="1"/>
        <v>3165927</v>
      </c>
      <c r="F21" s="16">
        <v>10980</v>
      </c>
      <c r="G21" s="17">
        <v>5</v>
      </c>
      <c r="H21" s="18">
        <v>507804</v>
      </c>
      <c r="I21" s="19">
        <v>219.28299999999999</v>
      </c>
      <c r="J21" s="20"/>
      <c r="K21" s="20"/>
      <c r="L21" s="29">
        <v>2915531</v>
      </c>
      <c r="M21" s="22"/>
      <c r="N21" s="22"/>
      <c r="O21" s="22">
        <v>3000</v>
      </c>
      <c r="P21" s="22"/>
      <c r="Q21" s="23"/>
      <c r="R21" s="22"/>
      <c r="S21" s="22">
        <v>46400</v>
      </c>
      <c r="T21" s="22">
        <v>31696</v>
      </c>
      <c r="U21" s="23"/>
      <c r="V21" s="23"/>
      <c r="W21" s="22"/>
      <c r="X21" s="22">
        <f t="shared" si="2"/>
        <v>81096</v>
      </c>
      <c r="Y21" s="22">
        <f t="shared" si="3"/>
        <v>2996627</v>
      </c>
      <c r="Z21" s="22">
        <v>1900</v>
      </c>
      <c r="AA21" s="22">
        <v>167400</v>
      </c>
      <c r="AB21" s="56"/>
      <c r="AC21" s="22">
        <f t="shared" si="4"/>
        <v>169300</v>
      </c>
    </row>
    <row r="22" spans="1:29" ht="15" x14ac:dyDescent="0.25">
      <c r="A22" s="17">
        <v>209</v>
      </c>
      <c r="B22" s="17"/>
      <c r="C22" s="24" t="s">
        <v>72</v>
      </c>
      <c r="D22" s="26" t="s">
        <v>73</v>
      </c>
      <c r="E22" s="15">
        <f t="shared" si="1"/>
        <v>963458</v>
      </c>
      <c r="F22" s="16">
        <v>2200</v>
      </c>
      <c r="G22" s="17">
        <v>2</v>
      </c>
      <c r="H22" s="18">
        <v>447378</v>
      </c>
      <c r="I22" s="19">
        <v>219.28299999999999</v>
      </c>
      <c r="J22" s="47">
        <v>9.8000000000000007</v>
      </c>
      <c r="K22" s="47"/>
      <c r="L22" s="29">
        <v>951361</v>
      </c>
      <c r="M22" s="22"/>
      <c r="N22" s="22"/>
      <c r="O22" s="22"/>
      <c r="P22" s="22"/>
      <c r="Q22" s="23"/>
      <c r="R22" s="22"/>
      <c r="S22" s="22"/>
      <c r="T22" s="22">
        <v>11622</v>
      </c>
      <c r="U22" s="23"/>
      <c r="V22" s="23"/>
      <c r="W22" s="22"/>
      <c r="X22" s="22">
        <f t="shared" si="2"/>
        <v>11622</v>
      </c>
      <c r="Y22" s="22">
        <f t="shared" si="3"/>
        <v>962983</v>
      </c>
      <c r="Z22" s="22">
        <v>475</v>
      </c>
      <c r="AA22" s="22"/>
      <c r="AB22" s="56"/>
      <c r="AC22" s="22">
        <f t="shared" si="4"/>
        <v>475</v>
      </c>
    </row>
    <row r="23" spans="1:29" ht="15" x14ac:dyDescent="0.25">
      <c r="A23" s="17">
        <v>233</v>
      </c>
      <c r="B23" s="17"/>
      <c r="C23" s="24" t="s">
        <v>68</v>
      </c>
      <c r="D23" s="26" t="s">
        <v>69</v>
      </c>
      <c r="E23" s="53">
        <f t="shared" si="1"/>
        <v>880721</v>
      </c>
      <c r="F23" s="32">
        <v>1790</v>
      </c>
      <c r="G23" s="59">
        <v>1</v>
      </c>
      <c r="H23" s="33">
        <v>447378</v>
      </c>
      <c r="I23" s="55">
        <v>219.28299999999999</v>
      </c>
      <c r="J23" s="47">
        <v>10.5</v>
      </c>
      <c r="K23" s="47"/>
      <c r="L23" s="21">
        <v>858690</v>
      </c>
      <c r="M23" s="56"/>
      <c r="N23" s="56"/>
      <c r="O23" s="56"/>
      <c r="P23" s="56"/>
      <c r="Q23" s="23"/>
      <c r="R23" s="56"/>
      <c r="S23" s="56"/>
      <c r="T23" s="56">
        <v>21131</v>
      </c>
      <c r="U23" s="57"/>
      <c r="V23" s="57"/>
      <c r="W23" s="56"/>
      <c r="X23" s="56">
        <f t="shared" si="2"/>
        <v>21131</v>
      </c>
      <c r="Y23" s="56">
        <f t="shared" si="3"/>
        <v>879821</v>
      </c>
      <c r="Z23" s="56">
        <v>900</v>
      </c>
      <c r="AA23" s="56"/>
      <c r="AB23" s="56"/>
      <c r="AC23" s="22">
        <f t="shared" si="4"/>
        <v>900</v>
      </c>
    </row>
    <row r="24" spans="1:29" ht="15" x14ac:dyDescent="0.25">
      <c r="A24" s="17">
        <v>205</v>
      </c>
      <c r="B24" s="17"/>
      <c r="C24" s="24" t="s">
        <v>166</v>
      </c>
      <c r="D24" s="25" t="s">
        <v>167</v>
      </c>
      <c r="E24" s="15">
        <f t="shared" si="1"/>
        <v>6940005</v>
      </c>
      <c r="F24" s="16">
        <v>27440</v>
      </c>
      <c r="G24" s="17">
        <v>7</v>
      </c>
      <c r="H24" s="18">
        <v>551230</v>
      </c>
      <c r="I24" s="19">
        <v>219.28299999999999</v>
      </c>
      <c r="J24" s="20"/>
      <c r="K24" s="20"/>
      <c r="L24" s="29">
        <v>6568356</v>
      </c>
      <c r="M24" s="22"/>
      <c r="N24" s="22"/>
      <c r="O24" s="22"/>
      <c r="P24" s="22"/>
      <c r="Q24" s="23"/>
      <c r="R24" s="22">
        <v>18000</v>
      </c>
      <c r="S24" s="22"/>
      <c r="T24" s="22">
        <v>47544</v>
      </c>
      <c r="U24" s="23"/>
      <c r="V24" s="23"/>
      <c r="W24" s="22"/>
      <c r="X24" s="22">
        <f t="shared" si="2"/>
        <v>65544</v>
      </c>
      <c r="Y24" s="22">
        <f t="shared" si="3"/>
        <v>6633900</v>
      </c>
      <c r="Z24" s="22">
        <v>1900</v>
      </c>
      <c r="AA24" s="22">
        <v>304205</v>
      </c>
      <c r="AB24" s="56"/>
      <c r="AC24" s="22">
        <f t="shared" si="4"/>
        <v>306105</v>
      </c>
    </row>
    <row r="25" spans="1:29" ht="15" x14ac:dyDescent="0.25">
      <c r="A25" s="17">
        <v>107</v>
      </c>
      <c r="B25" s="17"/>
      <c r="C25" s="24" t="s">
        <v>101</v>
      </c>
      <c r="D25" s="25" t="s">
        <v>101</v>
      </c>
      <c r="E25" s="15">
        <f t="shared" si="1"/>
        <v>2226487</v>
      </c>
      <c r="F25" s="30">
        <v>4950</v>
      </c>
      <c r="G25" s="17">
        <v>2</v>
      </c>
      <c r="H25" s="18">
        <v>447378</v>
      </c>
      <c r="I25" s="19">
        <v>219.28299999999999</v>
      </c>
      <c r="J25" s="47"/>
      <c r="K25" s="20">
        <v>20.010000000000002</v>
      </c>
      <c r="L25" s="29">
        <v>2170717</v>
      </c>
      <c r="M25" s="22"/>
      <c r="N25" s="22"/>
      <c r="O25" s="22">
        <v>3000</v>
      </c>
      <c r="P25" s="22"/>
      <c r="Q25" s="23"/>
      <c r="R25" s="22"/>
      <c r="S25" s="22"/>
      <c r="T25" s="22">
        <v>51770</v>
      </c>
      <c r="U25" s="23"/>
      <c r="V25" s="23"/>
      <c r="W25" s="22"/>
      <c r="X25" s="22">
        <f t="shared" si="2"/>
        <v>54770</v>
      </c>
      <c r="Y25" s="22">
        <f t="shared" si="3"/>
        <v>2225487</v>
      </c>
      <c r="Z25" s="22">
        <v>1000</v>
      </c>
      <c r="AA25" s="22"/>
      <c r="AB25" s="56"/>
      <c r="AC25" s="22">
        <f t="shared" si="4"/>
        <v>1000</v>
      </c>
    </row>
    <row r="26" spans="1:29" ht="15" x14ac:dyDescent="0.25">
      <c r="A26" s="17">
        <v>237</v>
      </c>
      <c r="B26" s="17"/>
      <c r="C26" s="24" t="s">
        <v>59</v>
      </c>
      <c r="D26" s="26" t="s">
        <v>60</v>
      </c>
      <c r="E26" s="53">
        <f t="shared" si="1"/>
        <v>832626</v>
      </c>
      <c r="F26" s="30">
        <v>1220</v>
      </c>
      <c r="G26" s="54">
        <v>1</v>
      </c>
      <c r="H26" s="33">
        <v>447378</v>
      </c>
      <c r="I26" s="55">
        <v>219.28299999999999</v>
      </c>
      <c r="J26" s="47">
        <v>10.77</v>
      </c>
      <c r="K26" s="47"/>
      <c r="L26" s="21">
        <v>728043</v>
      </c>
      <c r="M26" s="56"/>
      <c r="N26" s="56">
        <v>3000</v>
      </c>
      <c r="O26" s="56"/>
      <c r="P26" s="56"/>
      <c r="Q26" s="23"/>
      <c r="R26" s="56"/>
      <c r="S26" s="56"/>
      <c r="T26" s="56">
        <v>5283</v>
      </c>
      <c r="U26" s="57"/>
      <c r="V26" s="57"/>
      <c r="W26" s="56"/>
      <c r="X26" s="56">
        <f t="shared" si="2"/>
        <v>8283</v>
      </c>
      <c r="Y26" s="56">
        <f t="shared" si="3"/>
        <v>736326</v>
      </c>
      <c r="Z26" s="56">
        <v>300</v>
      </c>
      <c r="AA26" s="56">
        <v>96000</v>
      </c>
      <c r="AB26" s="56"/>
      <c r="AC26" s="22">
        <f t="shared" si="4"/>
        <v>96300</v>
      </c>
    </row>
    <row r="27" spans="1:29" ht="15" x14ac:dyDescent="0.25">
      <c r="A27" s="17">
        <v>111</v>
      </c>
      <c r="B27" s="17"/>
      <c r="C27" s="24" t="s">
        <v>78</v>
      </c>
      <c r="D27" s="26" t="s">
        <v>79</v>
      </c>
      <c r="E27" s="15">
        <f t="shared" si="1"/>
        <v>1147023</v>
      </c>
      <c r="F27" s="32">
        <v>2530</v>
      </c>
      <c r="G27" s="28">
        <v>2</v>
      </c>
      <c r="H27" s="18">
        <v>447378</v>
      </c>
      <c r="I27" s="19">
        <v>219.28299999999999</v>
      </c>
      <c r="J27" s="47">
        <v>9.5699999999999985</v>
      </c>
      <c r="K27" s="20"/>
      <c r="L27" s="29">
        <v>1026376</v>
      </c>
      <c r="M27" s="22"/>
      <c r="N27" s="22"/>
      <c r="O27" s="22"/>
      <c r="P27" s="22"/>
      <c r="Q27" s="23"/>
      <c r="R27" s="22">
        <v>12100</v>
      </c>
      <c r="S27" s="22"/>
      <c r="T27" s="22">
        <v>11622</v>
      </c>
      <c r="U27" s="23"/>
      <c r="V27" s="23"/>
      <c r="W27" s="22"/>
      <c r="X27" s="22">
        <f t="shared" si="2"/>
        <v>23722</v>
      </c>
      <c r="Y27" s="22">
        <f t="shared" si="3"/>
        <v>1050098</v>
      </c>
      <c r="Z27" s="22">
        <v>925</v>
      </c>
      <c r="AA27" s="22">
        <v>96000</v>
      </c>
      <c r="AB27" s="56"/>
      <c r="AC27" s="22">
        <f t="shared" si="4"/>
        <v>96925</v>
      </c>
    </row>
    <row r="28" spans="1:29" ht="15" x14ac:dyDescent="0.25">
      <c r="A28" s="17">
        <v>112</v>
      </c>
      <c r="B28" s="17"/>
      <c r="C28" s="24" t="s">
        <v>63</v>
      </c>
      <c r="D28" s="26" t="s">
        <v>64</v>
      </c>
      <c r="E28" s="15">
        <f t="shared" si="1"/>
        <v>862377</v>
      </c>
      <c r="F28" s="30">
        <v>1520</v>
      </c>
      <c r="G28" s="17">
        <v>1</v>
      </c>
      <c r="H28" s="18">
        <v>447378</v>
      </c>
      <c r="I28" s="19">
        <v>219.28299999999999</v>
      </c>
      <c r="J28" s="47"/>
      <c r="K28" s="47">
        <v>20.010000000000002</v>
      </c>
      <c r="L28" s="29">
        <v>849474</v>
      </c>
      <c r="M28" s="22"/>
      <c r="N28" s="22"/>
      <c r="O28" s="22"/>
      <c r="P28" s="22"/>
      <c r="Q28" s="23"/>
      <c r="R28" s="22"/>
      <c r="S28" s="22"/>
      <c r="T28" s="22">
        <v>12678</v>
      </c>
      <c r="U28" s="23"/>
      <c r="V28" s="23"/>
      <c r="W28" s="22"/>
      <c r="X28" s="22">
        <f t="shared" si="2"/>
        <v>12678</v>
      </c>
      <c r="Y28" s="22">
        <f t="shared" si="3"/>
        <v>862152</v>
      </c>
      <c r="Z28" s="22">
        <v>225</v>
      </c>
      <c r="AA28" s="22"/>
      <c r="AB28" s="56"/>
      <c r="AC28" s="22">
        <f t="shared" si="4"/>
        <v>225</v>
      </c>
    </row>
    <row r="29" spans="1:29" ht="15" x14ac:dyDescent="0.25">
      <c r="A29" s="17">
        <v>303</v>
      </c>
      <c r="B29" s="17"/>
      <c r="C29" s="24" t="s">
        <v>82</v>
      </c>
      <c r="D29" s="26" t="s">
        <v>83</v>
      </c>
      <c r="E29" s="53">
        <f t="shared" si="1"/>
        <v>1080787</v>
      </c>
      <c r="F29" s="30">
        <v>2850</v>
      </c>
      <c r="G29" s="54">
        <v>2</v>
      </c>
      <c r="H29" s="33">
        <v>447378</v>
      </c>
      <c r="I29" s="55">
        <v>219.28299999999999</v>
      </c>
      <c r="J29" s="47"/>
      <c r="K29" s="47"/>
      <c r="L29" s="21">
        <v>1072335</v>
      </c>
      <c r="M29" s="56"/>
      <c r="N29" s="56"/>
      <c r="O29" s="56"/>
      <c r="P29" s="56"/>
      <c r="Q29" s="23"/>
      <c r="R29" s="56"/>
      <c r="S29" s="56"/>
      <c r="T29" s="56">
        <v>8452</v>
      </c>
      <c r="U29" s="57"/>
      <c r="V29" s="57"/>
      <c r="W29" s="56"/>
      <c r="X29" s="56">
        <f t="shared" si="2"/>
        <v>8452</v>
      </c>
      <c r="Y29" s="56">
        <f t="shared" si="3"/>
        <v>1080787</v>
      </c>
      <c r="Z29" s="56"/>
      <c r="AA29" s="56"/>
      <c r="AB29" s="56"/>
      <c r="AC29" s="22">
        <f t="shared" si="4"/>
        <v>0</v>
      </c>
    </row>
    <row r="30" spans="1:29" ht="15" x14ac:dyDescent="0.25">
      <c r="A30" s="17">
        <v>307</v>
      </c>
      <c r="B30" s="17"/>
      <c r="C30" s="24" t="s">
        <v>31</v>
      </c>
      <c r="D30" s="26" t="s">
        <v>32</v>
      </c>
      <c r="E30" s="53">
        <f t="shared" si="1"/>
        <v>447479</v>
      </c>
      <c r="F30" s="32">
        <v>220</v>
      </c>
      <c r="G30" s="59">
        <v>0</v>
      </c>
      <c r="H30" s="33"/>
      <c r="I30" s="55"/>
      <c r="J30" s="47"/>
      <c r="K30" s="47"/>
      <c r="L30" s="21">
        <v>443077</v>
      </c>
      <c r="M30" s="56"/>
      <c r="N30" s="56"/>
      <c r="O30" s="56"/>
      <c r="P30" s="56"/>
      <c r="Q30" s="23"/>
      <c r="R30" s="56"/>
      <c r="S30" s="56"/>
      <c r="T30" s="56">
        <v>4402</v>
      </c>
      <c r="U30" s="57"/>
      <c r="V30" s="57"/>
      <c r="W30" s="56"/>
      <c r="X30" s="56">
        <f t="shared" si="2"/>
        <v>4402</v>
      </c>
      <c r="Y30" s="56">
        <f t="shared" si="3"/>
        <v>447479</v>
      </c>
      <c r="Z30" s="56"/>
      <c r="AA30" s="56"/>
      <c r="AB30" s="56"/>
      <c r="AC30" s="22">
        <f t="shared" si="4"/>
        <v>0</v>
      </c>
    </row>
    <row r="31" spans="1:29" ht="15" x14ac:dyDescent="0.25">
      <c r="A31" s="17">
        <v>207</v>
      </c>
      <c r="B31" s="17"/>
      <c r="C31" s="24" t="s">
        <v>113</v>
      </c>
      <c r="D31" s="25" t="s">
        <v>114</v>
      </c>
      <c r="E31" s="15">
        <f t="shared" si="1"/>
        <v>2195504</v>
      </c>
      <c r="F31" s="27">
        <v>7410</v>
      </c>
      <c r="G31" s="28">
        <v>3</v>
      </c>
      <c r="H31" s="18">
        <v>474389</v>
      </c>
      <c r="I31" s="19">
        <v>219.28299999999999</v>
      </c>
      <c r="J31" s="47">
        <v>9.2799999999999994</v>
      </c>
      <c r="K31" s="20"/>
      <c r="L31" s="29">
        <v>2168041</v>
      </c>
      <c r="M31" s="22"/>
      <c r="N31" s="22"/>
      <c r="O31" s="22"/>
      <c r="P31" s="22"/>
      <c r="Q31" s="23"/>
      <c r="R31" s="22"/>
      <c r="S31" s="22"/>
      <c r="T31" s="22">
        <v>26413</v>
      </c>
      <c r="U31" s="23"/>
      <c r="V31" s="23"/>
      <c r="W31" s="22"/>
      <c r="X31" s="22">
        <f t="shared" si="2"/>
        <v>26413</v>
      </c>
      <c r="Y31" s="22">
        <f t="shared" si="3"/>
        <v>2194454</v>
      </c>
      <c r="Z31" s="22">
        <v>1050</v>
      </c>
      <c r="AA31" s="22"/>
      <c r="AB31" s="56"/>
      <c r="AC31" s="22">
        <f t="shared" si="4"/>
        <v>1050</v>
      </c>
    </row>
    <row r="32" spans="1:29" ht="15" x14ac:dyDescent="0.25">
      <c r="A32" s="17">
        <v>113</v>
      </c>
      <c r="B32" s="17"/>
      <c r="C32" s="24" t="s">
        <v>88</v>
      </c>
      <c r="D32" s="25" t="s">
        <v>89</v>
      </c>
      <c r="E32" s="15">
        <f t="shared" si="1"/>
        <v>1265035</v>
      </c>
      <c r="F32" s="30">
        <v>3170</v>
      </c>
      <c r="G32" s="17">
        <v>2</v>
      </c>
      <c r="H32" s="18">
        <v>447378</v>
      </c>
      <c r="I32" s="19">
        <v>219.28299999999999</v>
      </c>
      <c r="J32" s="47"/>
      <c r="K32" s="20">
        <v>16.010000000000002</v>
      </c>
      <c r="L32" s="29">
        <v>1247857</v>
      </c>
      <c r="M32" s="22"/>
      <c r="N32" s="22"/>
      <c r="O32" s="22"/>
      <c r="P32" s="22">
        <v>3000</v>
      </c>
      <c r="Q32" s="23"/>
      <c r="R32" s="22"/>
      <c r="S32" s="22"/>
      <c r="T32" s="22">
        <v>12678</v>
      </c>
      <c r="U32" s="23"/>
      <c r="V32" s="23"/>
      <c r="W32" s="22"/>
      <c r="X32" s="22">
        <f t="shared" si="2"/>
        <v>15678</v>
      </c>
      <c r="Y32" s="22">
        <f t="shared" si="3"/>
        <v>1263535</v>
      </c>
      <c r="Z32" s="22">
        <v>1500</v>
      </c>
      <c r="AA32" s="22"/>
      <c r="AB32" s="56"/>
      <c r="AC32" s="22">
        <f t="shared" si="4"/>
        <v>1500</v>
      </c>
    </row>
    <row r="33" spans="1:29" ht="15" x14ac:dyDescent="0.25">
      <c r="A33" s="17">
        <v>308</v>
      </c>
      <c r="B33" s="17"/>
      <c r="C33" s="24" t="s">
        <v>146</v>
      </c>
      <c r="D33" s="25" t="s">
        <v>147</v>
      </c>
      <c r="E33" s="53">
        <f t="shared" si="1"/>
        <v>4817751</v>
      </c>
      <c r="F33" s="32">
        <v>15830</v>
      </c>
      <c r="G33" s="59">
        <v>6</v>
      </c>
      <c r="H33" s="33">
        <v>514211</v>
      </c>
      <c r="I33" s="55">
        <v>219.28299999999999</v>
      </c>
      <c r="J33" s="47"/>
      <c r="K33" s="47">
        <v>12.01</v>
      </c>
      <c r="L33" s="21">
        <v>4524168</v>
      </c>
      <c r="M33" s="56"/>
      <c r="N33" s="56"/>
      <c r="O33" s="56"/>
      <c r="P33" s="56"/>
      <c r="Q33" s="23"/>
      <c r="R33" s="56"/>
      <c r="S33" s="56"/>
      <c r="T33" s="56">
        <v>55996</v>
      </c>
      <c r="U33" s="57"/>
      <c r="V33" s="57"/>
      <c r="W33" s="56"/>
      <c r="X33" s="56">
        <f t="shared" si="2"/>
        <v>55996</v>
      </c>
      <c r="Y33" s="56">
        <f t="shared" si="3"/>
        <v>4580164</v>
      </c>
      <c r="Z33" s="56">
        <v>4613</v>
      </c>
      <c r="AA33" s="56">
        <v>232974</v>
      </c>
      <c r="AB33" s="56"/>
      <c r="AC33" s="22">
        <f t="shared" si="4"/>
        <v>237587</v>
      </c>
    </row>
    <row r="34" spans="1:29" ht="15" x14ac:dyDescent="0.25">
      <c r="A34" s="17">
        <v>313</v>
      </c>
      <c r="B34" s="17"/>
      <c r="C34" s="25" t="s">
        <v>170</v>
      </c>
      <c r="D34" s="25" t="s">
        <v>170</v>
      </c>
      <c r="E34" s="15">
        <f t="shared" si="1"/>
        <v>15820682</v>
      </c>
      <c r="F34" s="16">
        <v>53140</v>
      </c>
      <c r="G34" s="17">
        <v>9</v>
      </c>
      <c r="H34" s="18">
        <v>601866</v>
      </c>
      <c r="I34" s="19">
        <v>219.28299999999999</v>
      </c>
      <c r="J34" s="20"/>
      <c r="K34" s="20">
        <v>12.01</v>
      </c>
      <c r="L34" s="29">
        <v>14861631</v>
      </c>
      <c r="M34" s="22"/>
      <c r="N34" s="22"/>
      <c r="O34" s="22"/>
      <c r="P34" s="22">
        <v>6000</v>
      </c>
      <c r="Q34" s="23">
        <v>6000</v>
      </c>
      <c r="R34" s="22">
        <v>19300</v>
      </c>
      <c r="S34" s="22"/>
      <c r="T34" s="22">
        <v>103540</v>
      </c>
      <c r="U34" s="23"/>
      <c r="V34" s="23"/>
      <c r="W34" s="22"/>
      <c r="X34" s="22">
        <f t="shared" si="2"/>
        <v>134840</v>
      </c>
      <c r="Y34" s="22">
        <f t="shared" si="3"/>
        <v>14996471</v>
      </c>
      <c r="Z34" s="22">
        <v>12500</v>
      </c>
      <c r="AA34" s="22">
        <v>811711</v>
      </c>
      <c r="AB34" s="56"/>
      <c r="AC34" s="22">
        <f t="shared" si="4"/>
        <v>824211</v>
      </c>
    </row>
    <row r="35" spans="1:29" ht="15" x14ac:dyDescent="0.25">
      <c r="A35" s="17">
        <v>202</v>
      </c>
      <c r="B35" s="17"/>
      <c r="C35" s="24" t="s">
        <v>115</v>
      </c>
      <c r="D35" s="25" t="s">
        <v>116</v>
      </c>
      <c r="E35" s="15">
        <f t="shared" si="1"/>
        <v>2320585</v>
      </c>
      <c r="F35" s="27">
        <v>7540</v>
      </c>
      <c r="G35" s="28">
        <v>4</v>
      </c>
      <c r="H35" s="18">
        <v>496408</v>
      </c>
      <c r="I35" s="19">
        <v>219.28299999999999</v>
      </c>
      <c r="J35" s="47">
        <v>6.93</v>
      </c>
      <c r="K35" s="20"/>
      <c r="L35" s="29">
        <v>2202054</v>
      </c>
      <c r="M35" s="22"/>
      <c r="N35" s="22"/>
      <c r="O35" s="22"/>
      <c r="P35" s="22"/>
      <c r="Q35" s="23"/>
      <c r="R35" s="22"/>
      <c r="S35" s="22"/>
      <c r="T35" s="22">
        <v>21131</v>
      </c>
      <c r="U35" s="23"/>
      <c r="V35" s="23"/>
      <c r="W35" s="22"/>
      <c r="X35" s="22">
        <f t="shared" si="2"/>
        <v>21131</v>
      </c>
      <c r="Y35" s="22">
        <f t="shared" si="3"/>
        <v>2223185</v>
      </c>
      <c r="Z35" s="22">
        <v>1400</v>
      </c>
      <c r="AA35" s="22">
        <v>96000</v>
      </c>
      <c r="AB35" s="56"/>
      <c r="AC35" s="22">
        <f t="shared" si="4"/>
        <v>97400</v>
      </c>
    </row>
    <row r="36" spans="1:29" ht="15" x14ac:dyDescent="0.25">
      <c r="A36" s="17">
        <v>114</v>
      </c>
      <c r="B36" s="17"/>
      <c r="C36" s="24" t="s">
        <v>80</v>
      </c>
      <c r="D36" s="26" t="s">
        <v>81</v>
      </c>
      <c r="E36" s="15">
        <f t="shared" ref="E36:E67" si="5">SUM(L36+X36+AC36)</f>
        <v>1348338</v>
      </c>
      <c r="F36" s="32">
        <v>2830</v>
      </c>
      <c r="G36" s="28">
        <v>2</v>
      </c>
      <c r="H36" s="18">
        <v>447378</v>
      </c>
      <c r="I36" s="19">
        <v>219.28299999999999</v>
      </c>
      <c r="J36" s="20"/>
      <c r="K36" s="20">
        <v>20.010000000000002</v>
      </c>
      <c r="L36" s="29">
        <v>1124577</v>
      </c>
      <c r="M36" s="22"/>
      <c r="N36" s="22"/>
      <c r="O36" s="22"/>
      <c r="P36" s="22"/>
      <c r="Q36" s="23"/>
      <c r="R36" s="22"/>
      <c r="S36" s="22"/>
      <c r="T36" s="22">
        <v>17961</v>
      </c>
      <c r="U36" s="23"/>
      <c r="V36" s="23"/>
      <c r="W36" s="22"/>
      <c r="X36" s="22">
        <f t="shared" ref="X36:X67" si="6">SUM(M36:W36)</f>
        <v>17961</v>
      </c>
      <c r="Y36" s="22">
        <f t="shared" ref="Y36:Y67" si="7">X36+L36</f>
        <v>1142538</v>
      </c>
      <c r="Z36" s="22">
        <v>600</v>
      </c>
      <c r="AA36" s="22">
        <v>205200</v>
      </c>
      <c r="AB36" s="56"/>
      <c r="AC36" s="22">
        <f t="shared" ref="AC36:AC67" si="8">SUM(Z36+AA36+AB36)</f>
        <v>205800</v>
      </c>
    </row>
    <row r="37" spans="1:29" ht="15" x14ac:dyDescent="0.25">
      <c r="A37" s="17">
        <v>115</v>
      </c>
      <c r="B37" s="17"/>
      <c r="C37" s="24" t="s">
        <v>74</v>
      </c>
      <c r="D37" s="26" t="s">
        <v>75</v>
      </c>
      <c r="E37" s="15">
        <f t="shared" si="5"/>
        <v>1112105</v>
      </c>
      <c r="F37" s="30">
        <v>2350</v>
      </c>
      <c r="G37" s="17">
        <v>2</v>
      </c>
      <c r="H37" s="18">
        <v>447378</v>
      </c>
      <c r="I37" s="19">
        <v>219.28299999999999</v>
      </c>
      <c r="J37" s="47">
        <v>17.399999999999999</v>
      </c>
      <c r="K37" s="47"/>
      <c r="L37" s="29">
        <v>1003583</v>
      </c>
      <c r="M37" s="22"/>
      <c r="N37" s="22"/>
      <c r="O37" s="22"/>
      <c r="P37" s="22"/>
      <c r="Q37" s="23"/>
      <c r="R37" s="22"/>
      <c r="S37" s="22"/>
      <c r="T37" s="22">
        <v>11622</v>
      </c>
      <c r="U37" s="23"/>
      <c r="V37" s="23"/>
      <c r="W37" s="22"/>
      <c r="X37" s="22">
        <f t="shared" si="6"/>
        <v>11622</v>
      </c>
      <c r="Y37" s="22">
        <f t="shared" si="7"/>
        <v>1015205</v>
      </c>
      <c r="Z37" s="22">
        <v>900</v>
      </c>
      <c r="AA37" s="22">
        <v>96000</v>
      </c>
      <c r="AB37" s="56"/>
      <c r="AC37" s="22">
        <f t="shared" si="8"/>
        <v>96900</v>
      </c>
    </row>
    <row r="38" spans="1:29" ht="15" x14ac:dyDescent="0.25">
      <c r="A38" s="17">
        <v>208</v>
      </c>
      <c r="B38" s="17"/>
      <c r="C38" s="24" t="s">
        <v>145</v>
      </c>
      <c r="D38" s="25" t="s">
        <v>145</v>
      </c>
      <c r="E38" s="15">
        <f t="shared" si="5"/>
        <v>4360075</v>
      </c>
      <c r="F38" s="16">
        <v>15460</v>
      </c>
      <c r="G38" s="17">
        <v>6</v>
      </c>
      <c r="H38" s="18">
        <v>514211</v>
      </c>
      <c r="I38" s="19">
        <v>219.28299999999999</v>
      </c>
      <c r="J38" s="20">
        <v>9.2799999999999994</v>
      </c>
      <c r="K38" s="20"/>
      <c r="L38" s="29">
        <v>4047795</v>
      </c>
      <c r="M38" s="22"/>
      <c r="N38" s="22"/>
      <c r="O38" s="22"/>
      <c r="P38" s="22">
        <v>4000</v>
      </c>
      <c r="Q38" s="23"/>
      <c r="R38" s="22"/>
      <c r="S38" s="22">
        <v>87000</v>
      </c>
      <c r="T38" s="22">
        <v>48600</v>
      </c>
      <c r="U38" s="23"/>
      <c r="V38" s="23"/>
      <c r="W38" s="22"/>
      <c r="X38" s="22">
        <f t="shared" si="6"/>
        <v>139600</v>
      </c>
      <c r="Y38" s="22">
        <f t="shared" si="7"/>
        <v>4187395</v>
      </c>
      <c r="Z38" s="22">
        <v>2700</v>
      </c>
      <c r="AA38" s="22">
        <v>169980</v>
      </c>
      <c r="AB38" s="56"/>
      <c r="AC38" s="22">
        <f t="shared" si="8"/>
        <v>172680</v>
      </c>
    </row>
    <row r="39" spans="1:29" ht="15" x14ac:dyDescent="0.25">
      <c r="A39" s="17">
        <v>306</v>
      </c>
      <c r="B39" s="17"/>
      <c r="C39" s="24" t="s">
        <v>28</v>
      </c>
      <c r="D39" s="25" t="s">
        <v>28</v>
      </c>
      <c r="E39" s="53">
        <f t="shared" si="5"/>
        <v>333439</v>
      </c>
      <c r="F39" s="30">
        <v>150</v>
      </c>
      <c r="G39" s="54">
        <v>0</v>
      </c>
      <c r="H39" s="33"/>
      <c r="I39" s="55"/>
      <c r="J39" s="47"/>
      <c r="K39" s="47"/>
      <c r="L39" s="21">
        <v>329037</v>
      </c>
      <c r="M39" s="56"/>
      <c r="N39" s="56"/>
      <c r="O39" s="56"/>
      <c r="P39" s="56"/>
      <c r="Q39" s="23"/>
      <c r="R39" s="56"/>
      <c r="S39" s="56"/>
      <c r="T39" s="56">
        <v>4402</v>
      </c>
      <c r="U39" s="57"/>
      <c r="V39" s="57"/>
      <c r="W39" s="56"/>
      <c r="X39" s="56">
        <f t="shared" si="6"/>
        <v>4402</v>
      </c>
      <c r="Y39" s="56">
        <f t="shared" si="7"/>
        <v>333439</v>
      </c>
      <c r="Z39" s="56"/>
      <c r="AA39" s="56"/>
      <c r="AB39" s="56"/>
      <c r="AC39" s="22">
        <f t="shared" si="8"/>
        <v>0</v>
      </c>
    </row>
    <row r="40" spans="1:29" ht="15" x14ac:dyDescent="0.25">
      <c r="A40" s="17">
        <v>116</v>
      </c>
      <c r="B40" s="17"/>
      <c r="C40" s="24" t="s">
        <v>139</v>
      </c>
      <c r="D40" s="25" t="s">
        <v>140</v>
      </c>
      <c r="E40" s="15">
        <f t="shared" si="5"/>
        <v>4461527</v>
      </c>
      <c r="F40" s="30">
        <v>14880</v>
      </c>
      <c r="G40" s="17">
        <v>5</v>
      </c>
      <c r="H40" s="18">
        <v>507804</v>
      </c>
      <c r="I40" s="19">
        <v>219.28299999999999</v>
      </c>
      <c r="J40" s="20"/>
      <c r="K40" s="20">
        <v>12.01</v>
      </c>
      <c r="L40" s="29">
        <v>3949444</v>
      </c>
      <c r="M40" s="22"/>
      <c r="N40" s="22"/>
      <c r="O40" s="22"/>
      <c r="P40" s="22"/>
      <c r="Q40" s="23"/>
      <c r="R40" s="22"/>
      <c r="S40" s="22">
        <v>87000</v>
      </c>
      <c r="T40" s="22">
        <v>53883</v>
      </c>
      <c r="U40" s="23"/>
      <c r="V40" s="23"/>
      <c r="W40" s="22"/>
      <c r="X40" s="22">
        <f t="shared" si="6"/>
        <v>140883</v>
      </c>
      <c r="Y40" s="22">
        <f t="shared" si="7"/>
        <v>4090327</v>
      </c>
      <c r="Z40" s="22">
        <v>4000</v>
      </c>
      <c r="AA40" s="22">
        <v>367200</v>
      </c>
      <c r="AB40" s="56"/>
      <c r="AC40" s="22">
        <f t="shared" si="8"/>
        <v>371200</v>
      </c>
    </row>
    <row r="41" spans="1:29" ht="15" x14ac:dyDescent="0.25">
      <c r="A41" s="17">
        <v>117</v>
      </c>
      <c r="B41" s="17"/>
      <c r="C41" s="24" t="s">
        <v>70</v>
      </c>
      <c r="D41" s="26" t="s">
        <v>71</v>
      </c>
      <c r="E41" s="15">
        <f t="shared" si="5"/>
        <v>942591</v>
      </c>
      <c r="F41" s="30">
        <v>2020</v>
      </c>
      <c r="G41" s="17">
        <v>2</v>
      </c>
      <c r="H41" s="18">
        <v>447378</v>
      </c>
      <c r="I41" s="19">
        <v>219.28299999999999</v>
      </c>
      <c r="J41" s="47"/>
      <c r="K41" s="47">
        <v>12.01</v>
      </c>
      <c r="L41" s="29">
        <v>922017</v>
      </c>
      <c r="M41" s="22"/>
      <c r="N41" s="22"/>
      <c r="O41" s="22"/>
      <c r="P41" s="22"/>
      <c r="Q41" s="23"/>
      <c r="R41" s="22"/>
      <c r="S41" s="22"/>
      <c r="T41" s="22">
        <v>20074</v>
      </c>
      <c r="U41" s="23"/>
      <c r="V41" s="23"/>
      <c r="W41" s="22"/>
      <c r="X41" s="22">
        <f t="shared" si="6"/>
        <v>20074</v>
      </c>
      <c r="Y41" s="22">
        <f t="shared" si="7"/>
        <v>942091</v>
      </c>
      <c r="Z41" s="22">
        <v>500</v>
      </c>
      <c r="AA41" s="22"/>
      <c r="AB41" s="56"/>
      <c r="AC41" s="22">
        <f t="shared" si="8"/>
        <v>500</v>
      </c>
    </row>
    <row r="42" spans="1:29" ht="15" x14ac:dyDescent="0.25">
      <c r="A42" s="17">
        <v>130</v>
      </c>
      <c r="B42" s="17"/>
      <c r="C42" s="24" t="s">
        <v>61</v>
      </c>
      <c r="D42" s="26" t="s">
        <v>62</v>
      </c>
      <c r="E42" s="15">
        <f t="shared" si="5"/>
        <v>938616</v>
      </c>
      <c r="F42" s="16">
        <v>1330</v>
      </c>
      <c r="G42" s="17">
        <v>1</v>
      </c>
      <c r="H42" s="18">
        <v>447378</v>
      </c>
      <c r="I42" s="19">
        <v>219.28299999999999</v>
      </c>
      <c r="J42" s="47"/>
      <c r="K42" s="47">
        <v>16.010000000000002</v>
      </c>
      <c r="L42" s="29">
        <v>760318</v>
      </c>
      <c r="M42" s="22"/>
      <c r="N42" s="22"/>
      <c r="O42" s="22"/>
      <c r="P42" s="22"/>
      <c r="Q42" s="23"/>
      <c r="R42" s="22"/>
      <c r="S42" s="22"/>
      <c r="T42" s="22">
        <v>15848</v>
      </c>
      <c r="U42" s="23"/>
      <c r="V42" s="23"/>
      <c r="W42" s="22"/>
      <c r="X42" s="22">
        <f t="shared" si="6"/>
        <v>15848</v>
      </c>
      <c r="Y42" s="22">
        <f t="shared" si="7"/>
        <v>776166</v>
      </c>
      <c r="Z42" s="22">
        <v>450</v>
      </c>
      <c r="AA42" s="22">
        <v>162000</v>
      </c>
      <c r="AB42" s="56"/>
      <c r="AC42" s="22">
        <f t="shared" si="8"/>
        <v>162450</v>
      </c>
    </row>
    <row r="43" spans="1:29" ht="15" x14ac:dyDescent="0.25">
      <c r="A43" s="17">
        <v>226</v>
      </c>
      <c r="B43" s="17"/>
      <c r="C43" s="24" t="s">
        <v>52</v>
      </c>
      <c r="D43" s="26" t="s">
        <v>53</v>
      </c>
      <c r="E43" s="15">
        <f t="shared" si="5"/>
        <v>789428</v>
      </c>
      <c r="F43" s="16">
        <v>970</v>
      </c>
      <c r="G43" s="17">
        <v>1</v>
      </c>
      <c r="H43" s="18">
        <v>447378</v>
      </c>
      <c r="I43" s="19">
        <v>219.28299999999999</v>
      </c>
      <c r="J43" s="47">
        <v>10.83</v>
      </c>
      <c r="K43" s="47"/>
      <c r="L43" s="29">
        <v>670588</v>
      </c>
      <c r="M43" s="22"/>
      <c r="N43" s="22"/>
      <c r="O43" s="22"/>
      <c r="P43" s="22"/>
      <c r="Q43" s="23"/>
      <c r="R43" s="22"/>
      <c r="S43" s="22"/>
      <c r="T43" s="22">
        <v>10565</v>
      </c>
      <c r="U43" s="23"/>
      <c r="V43" s="23"/>
      <c r="W43" s="22"/>
      <c r="X43" s="22">
        <f t="shared" si="6"/>
        <v>10565</v>
      </c>
      <c r="Y43" s="22">
        <f t="shared" si="7"/>
        <v>681153</v>
      </c>
      <c r="Z43" s="22">
        <v>275</v>
      </c>
      <c r="AA43" s="22">
        <v>108000</v>
      </c>
      <c r="AB43" s="56"/>
      <c r="AC43" s="22">
        <f t="shared" si="8"/>
        <v>108275</v>
      </c>
    </row>
    <row r="44" spans="1:29" ht="15" x14ac:dyDescent="0.25">
      <c r="A44" s="17">
        <v>310</v>
      </c>
      <c r="B44" s="17"/>
      <c r="C44" s="25" t="s">
        <v>127</v>
      </c>
      <c r="D44" s="25" t="s">
        <v>127</v>
      </c>
      <c r="E44" s="15">
        <f t="shared" si="5"/>
        <v>3206313</v>
      </c>
      <c r="F44" s="16">
        <v>9910</v>
      </c>
      <c r="G44" s="17">
        <v>4</v>
      </c>
      <c r="H44" s="18">
        <v>496408</v>
      </c>
      <c r="I44" s="19">
        <v>219.28299999999999</v>
      </c>
      <c r="J44" s="20"/>
      <c r="K44" s="20">
        <v>12.01</v>
      </c>
      <c r="L44" s="29">
        <v>2788522</v>
      </c>
      <c r="M44" s="22"/>
      <c r="N44" s="22"/>
      <c r="O44" s="22"/>
      <c r="P44" s="22"/>
      <c r="Q44" s="23"/>
      <c r="R44" s="22"/>
      <c r="S44" s="22">
        <v>154860</v>
      </c>
      <c r="T44" s="22">
        <v>45431</v>
      </c>
      <c r="U44" s="23"/>
      <c r="V44" s="23"/>
      <c r="W44" s="22"/>
      <c r="X44" s="22">
        <f t="shared" si="6"/>
        <v>200291</v>
      </c>
      <c r="Y44" s="22">
        <f t="shared" si="7"/>
        <v>2988813</v>
      </c>
      <c r="Z44" s="22">
        <v>1500</v>
      </c>
      <c r="AA44" s="22">
        <v>216000</v>
      </c>
      <c r="AB44" s="56"/>
      <c r="AC44" s="22">
        <f t="shared" si="8"/>
        <v>217500</v>
      </c>
    </row>
    <row r="45" spans="1:29" ht="15" x14ac:dyDescent="0.25">
      <c r="A45" s="17">
        <v>305</v>
      </c>
      <c r="B45" s="17"/>
      <c r="C45" s="24" t="s">
        <v>169</v>
      </c>
      <c r="D45" s="25" t="s">
        <v>169</v>
      </c>
      <c r="E45" s="53">
        <f t="shared" si="5"/>
        <v>11711272</v>
      </c>
      <c r="F45" s="30">
        <v>40210</v>
      </c>
      <c r="G45" s="54">
        <v>8</v>
      </c>
      <c r="H45" s="33">
        <v>583261</v>
      </c>
      <c r="I45" s="55">
        <v>219.28299999999999</v>
      </c>
      <c r="J45" s="47"/>
      <c r="K45" s="47">
        <v>12.01</v>
      </c>
      <c r="L45" s="21">
        <v>10739927</v>
      </c>
      <c r="M45" s="56"/>
      <c r="N45" s="56">
        <v>6000</v>
      </c>
      <c r="O45" s="56">
        <v>6000</v>
      </c>
      <c r="P45" s="56"/>
      <c r="Q45" s="23"/>
      <c r="R45" s="56"/>
      <c r="S45" s="56">
        <v>139200</v>
      </c>
      <c r="T45" s="56">
        <v>174327</v>
      </c>
      <c r="U45" s="57">
        <v>60000</v>
      </c>
      <c r="V45" s="57"/>
      <c r="W45" s="56"/>
      <c r="X45" s="56">
        <f t="shared" si="6"/>
        <v>385527</v>
      </c>
      <c r="Y45" s="56">
        <f t="shared" si="7"/>
        <v>11125454</v>
      </c>
      <c r="Z45" s="56">
        <v>6800</v>
      </c>
      <c r="AA45" s="56">
        <v>579018</v>
      </c>
      <c r="AB45" s="56"/>
      <c r="AC45" s="22">
        <f t="shared" si="8"/>
        <v>585818</v>
      </c>
    </row>
    <row r="46" spans="1:29" ht="15" x14ac:dyDescent="0.25">
      <c r="A46" s="17">
        <v>210</v>
      </c>
      <c r="B46" s="17"/>
      <c r="C46" s="24" t="s">
        <v>45</v>
      </c>
      <c r="D46" s="26" t="s">
        <v>45</v>
      </c>
      <c r="E46" s="15">
        <f t="shared" si="5"/>
        <v>629062</v>
      </c>
      <c r="F46" s="16">
        <v>740</v>
      </c>
      <c r="G46" s="17">
        <v>1</v>
      </c>
      <c r="H46" s="18">
        <v>447378</v>
      </c>
      <c r="I46" s="19">
        <v>219.28299999999999</v>
      </c>
      <c r="J46" s="47">
        <v>17.399999999999999</v>
      </c>
      <c r="K46" s="47"/>
      <c r="L46" s="29">
        <v>622523</v>
      </c>
      <c r="M46" s="22"/>
      <c r="N46" s="22"/>
      <c r="O46" s="22"/>
      <c r="P46" s="22"/>
      <c r="Q46" s="23"/>
      <c r="R46" s="22"/>
      <c r="S46" s="22"/>
      <c r="T46" s="22">
        <v>6339</v>
      </c>
      <c r="U46" s="23"/>
      <c r="V46" s="23"/>
      <c r="W46" s="22"/>
      <c r="X46" s="22">
        <f t="shared" si="6"/>
        <v>6339</v>
      </c>
      <c r="Y46" s="22">
        <f t="shared" si="7"/>
        <v>628862</v>
      </c>
      <c r="Z46" s="22">
        <v>200</v>
      </c>
      <c r="AA46" s="22"/>
      <c r="AB46" s="56"/>
      <c r="AC46" s="22">
        <f t="shared" si="8"/>
        <v>200</v>
      </c>
    </row>
    <row r="47" spans="1:29" ht="15" x14ac:dyDescent="0.25">
      <c r="A47" s="17">
        <v>311</v>
      </c>
      <c r="B47" s="17"/>
      <c r="C47" s="24" t="s">
        <v>132</v>
      </c>
      <c r="D47" s="25" t="s">
        <v>133</v>
      </c>
      <c r="E47" s="15">
        <f t="shared" si="5"/>
        <v>4847473</v>
      </c>
      <c r="F47" s="16">
        <v>12560</v>
      </c>
      <c r="G47" s="17">
        <v>5</v>
      </c>
      <c r="H47" s="18">
        <v>507804</v>
      </c>
      <c r="I47" s="19">
        <v>219.28299999999999</v>
      </c>
      <c r="J47" s="20"/>
      <c r="K47" s="20">
        <v>12.01</v>
      </c>
      <c r="L47" s="29">
        <v>4597317</v>
      </c>
      <c r="M47" s="22"/>
      <c r="N47" s="22"/>
      <c r="O47" s="22"/>
      <c r="P47" s="22"/>
      <c r="Q47" s="23"/>
      <c r="R47" s="22"/>
      <c r="S47" s="22">
        <v>143260</v>
      </c>
      <c r="T47" s="22">
        <v>104596</v>
      </c>
      <c r="U47" s="23"/>
      <c r="V47" s="23"/>
      <c r="W47" s="22"/>
      <c r="X47" s="22">
        <f t="shared" si="6"/>
        <v>247856</v>
      </c>
      <c r="Y47" s="22">
        <f t="shared" si="7"/>
        <v>4845173</v>
      </c>
      <c r="Z47" s="22">
        <v>2300</v>
      </c>
      <c r="AA47" s="22"/>
      <c r="AB47" s="56"/>
      <c r="AC47" s="22">
        <f t="shared" si="8"/>
        <v>2300</v>
      </c>
    </row>
    <row r="48" spans="1:29" ht="15" x14ac:dyDescent="0.25">
      <c r="A48" s="17">
        <v>312</v>
      </c>
      <c r="B48" s="17"/>
      <c r="C48" s="24" t="s">
        <v>76</v>
      </c>
      <c r="D48" s="25" t="s">
        <v>77</v>
      </c>
      <c r="E48" s="15">
        <f t="shared" si="5"/>
        <v>1171461</v>
      </c>
      <c r="F48" s="27">
        <v>2360</v>
      </c>
      <c r="G48" s="28">
        <v>2</v>
      </c>
      <c r="H48" s="18">
        <v>447378</v>
      </c>
      <c r="I48" s="19">
        <v>219.28299999999999</v>
      </c>
      <c r="J48" s="20"/>
      <c r="K48" s="20">
        <v>12.01</v>
      </c>
      <c r="L48" s="29">
        <v>1040830</v>
      </c>
      <c r="M48" s="22"/>
      <c r="N48" s="22"/>
      <c r="O48" s="22"/>
      <c r="P48" s="22"/>
      <c r="Q48" s="23"/>
      <c r="R48" s="22"/>
      <c r="S48" s="22"/>
      <c r="T48" s="22">
        <v>21131</v>
      </c>
      <c r="U48" s="23"/>
      <c r="V48" s="23"/>
      <c r="W48" s="22"/>
      <c r="X48" s="22">
        <f t="shared" si="6"/>
        <v>21131</v>
      </c>
      <c r="Y48" s="22">
        <f t="shared" si="7"/>
        <v>1061961</v>
      </c>
      <c r="Z48" s="22">
        <v>1500</v>
      </c>
      <c r="AA48" s="22">
        <v>108000</v>
      </c>
      <c r="AB48" s="56"/>
      <c r="AC48" s="22">
        <f t="shared" si="8"/>
        <v>109500</v>
      </c>
    </row>
    <row r="49" spans="1:29" ht="15" x14ac:dyDescent="0.25">
      <c r="A49" s="17">
        <v>212</v>
      </c>
      <c r="B49" s="17"/>
      <c r="C49" s="24" t="s">
        <v>84</v>
      </c>
      <c r="D49" s="26" t="s">
        <v>85</v>
      </c>
      <c r="E49" s="15">
        <f t="shared" si="5"/>
        <v>1316512</v>
      </c>
      <c r="F49" s="16">
        <v>3130</v>
      </c>
      <c r="G49" s="17">
        <v>2</v>
      </c>
      <c r="H49" s="18">
        <v>447378</v>
      </c>
      <c r="I49" s="19">
        <v>219.28299999999999</v>
      </c>
      <c r="J49" s="47"/>
      <c r="K49" s="20">
        <v>12.01</v>
      </c>
      <c r="L49" s="29">
        <v>1171325</v>
      </c>
      <c r="M49" s="22"/>
      <c r="N49" s="22">
        <v>2000</v>
      </c>
      <c r="O49" s="22"/>
      <c r="P49" s="22"/>
      <c r="Q49" s="23"/>
      <c r="R49" s="22"/>
      <c r="S49" s="22"/>
      <c r="T49" s="22">
        <v>46487</v>
      </c>
      <c r="U49" s="23"/>
      <c r="V49" s="23"/>
      <c r="W49" s="22"/>
      <c r="X49" s="22">
        <f t="shared" si="6"/>
        <v>48487</v>
      </c>
      <c r="Y49" s="22">
        <f t="shared" si="7"/>
        <v>1219812</v>
      </c>
      <c r="Z49" s="22">
        <v>700</v>
      </c>
      <c r="AA49" s="22">
        <v>96000</v>
      </c>
      <c r="AB49" s="56"/>
      <c r="AC49" s="22">
        <f t="shared" si="8"/>
        <v>96700</v>
      </c>
    </row>
    <row r="50" spans="1:29" ht="15" x14ac:dyDescent="0.25">
      <c r="A50" s="17">
        <v>325</v>
      </c>
      <c r="B50" s="17"/>
      <c r="C50" s="24" t="s">
        <v>125</v>
      </c>
      <c r="D50" s="25" t="s">
        <v>126</v>
      </c>
      <c r="E50" s="15">
        <f t="shared" si="5"/>
        <v>3287922</v>
      </c>
      <c r="F50" s="16">
        <v>9220</v>
      </c>
      <c r="G50" s="17">
        <v>4</v>
      </c>
      <c r="H50" s="18">
        <v>496408</v>
      </c>
      <c r="I50" s="19">
        <v>219.28299999999999</v>
      </c>
      <c r="J50" s="20"/>
      <c r="K50" s="20">
        <v>12.01</v>
      </c>
      <c r="L50" s="29">
        <v>3032168</v>
      </c>
      <c r="M50" s="22"/>
      <c r="N50" s="22"/>
      <c r="O50" s="22"/>
      <c r="P50" s="22">
        <v>6000</v>
      </c>
      <c r="Q50" s="23">
        <v>6000</v>
      </c>
      <c r="R50" s="22"/>
      <c r="S50" s="22"/>
      <c r="T50" s="22">
        <v>62335</v>
      </c>
      <c r="U50" s="23"/>
      <c r="V50" s="23">
        <v>176419</v>
      </c>
      <c r="W50" s="22">
        <v>5000</v>
      </c>
      <c r="X50" s="22">
        <f t="shared" si="6"/>
        <v>255754</v>
      </c>
      <c r="Y50" s="22">
        <f t="shared" si="7"/>
        <v>3287922</v>
      </c>
      <c r="Z50" s="22"/>
      <c r="AA50" s="22"/>
      <c r="AB50" s="22"/>
      <c r="AC50" s="22">
        <f t="shared" si="8"/>
        <v>0</v>
      </c>
    </row>
    <row r="51" spans="1:29" ht="15" x14ac:dyDescent="0.25">
      <c r="A51" s="17">
        <v>231</v>
      </c>
      <c r="B51" s="17"/>
      <c r="C51" s="24" t="s">
        <v>35</v>
      </c>
      <c r="D51" s="26" t="s">
        <v>35</v>
      </c>
      <c r="E51" s="53">
        <f t="shared" si="5"/>
        <v>448360</v>
      </c>
      <c r="F51" s="30">
        <v>310</v>
      </c>
      <c r="G51" s="54">
        <v>0</v>
      </c>
      <c r="H51" s="33"/>
      <c r="I51" s="55"/>
      <c r="J51" s="47"/>
      <c r="K51" s="47"/>
      <c r="L51" s="21">
        <v>443077</v>
      </c>
      <c r="M51" s="56"/>
      <c r="N51" s="56"/>
      <c r="O51" s="56"/>
      <c r="P51" s="56"/>
      <c r="Q51" s="23"/>
      <c r="R51" s="56"/>
      <c r="S51" s="56"/>
      <c r="T51" s="56">
        <v>5283</v>
      </c>
      <c r="U51" s="57"/>
      <c r="V51" s="57"/>
      <c r="W51" s="56"/>
      <c r="X51" s="56">
        <f t="shared" si="6"/>
        <v>5283</v>
      </c>
      <c r="Y51" s="56">
        <f t="shared" si="7"/>
        <v>448360</v>
      </c>
      <c r="Z51" s="22">
        <v>0</v>
      </c>
      <c r="AA51" s="56"/>
      <c r="AB51" s="56"/>
      <c r="AC51" s="22">
        <f t="shared" si="8"/>
        <v>0</v>
      </c>
    </row>
    <row r="52" spans="1:29" ht="15" x14ac:dyDescent="0.25">
      <c r="A52" s="17">
        <v>314</v>
      </c>
      <c r="B52" s="17"/>
      <c r="C52" s="24" t="s">
        <v>175</v>
      </c>
      <c r="D52" s="25" t="s">
        <v>176</v>
      </c>
      <c r="E52" s="15">
        <f t="shared" si="5"/>
        <v>51724979</v>
      </c>
      <c r="F52" s="16">
        <v>184430</v>
      </c>
      <c r="G52" s="17">
        <v>12</v>
      </c>
      <c r="H52" s="18">
        <v>1087338</v>
      </c>
      <c r="I52" s="19">
        <v>219.28299999999999</v>
      </c>
      <c r="J52" s="20"/>
      <c r="K52" s="20">
        <v>12.01</v>
      </c>
      <c r="L52" s="29">
        <v>47947498</v>
      </c>
      <c r="M52" s="22">
        <v>77128</v>
      </c>
      <c r="N52" s="22">
        <v>6000</v>
      </c>
      <c r="O52" s="22">
        <v>6000</v>
      </c>
      <c r="P52" s="22">
        <v>6000</v>
      </c>
      <c r="Q52" s="23">
        <v>6000</v>
      </c>
      <c r="R52" s="22">
        <v>22000</v>
      </c>
      <c r="S52" s="22">
        <v>162400</v>
      </c>
      <c r="T52" s="22">
        <v>602221</v>
      </c>
      <c r="U52" s="23">
        <f>90000+30000+80000</f>
        <v>200000</v>
      </c>
      <c r="V52" s="23"/>
      <c r="W52" s="22">
        <v>15000</v>
      </c>
      <c r="X52" s="22">
        <f t="shared" si="6"/>
        <v>1102749</v>
      </c>
      <c r="Y52" s="22">
        <f t="shared" si="7"/>
        <v>49050247</v>
      </c>
      <c r="Z52" s="22">
        <v>45000</v>
      </c>
      <c r="AA52" s="22">
        <v>2629732</v>
      </c>
      <c r="AB52" s="56"/>
      <c r="AC52" s="22">
        <f t="shared" si="8"/>
        <v>2674732</v>
      </c>
    </row>
    <row r="53" spans="1:29" ht="15" x14ac:dyDescent="0.25">
      <c r="A53" s="17">
        <v>315</v>
      </c>
      <c r="B53" s="17"/>
      <c r="C53" s="24" t="s">
        <v>173</v>
      </c>
      <c r="D53" s="25" t="s">
        <v>174</v>
      </c>
      <c r="E53" s="15">
        <f t="shared" si="5"/>
        <v>17636162</v>
      </c>
      <c r="F53" s="16">
        <v>65490</v>
      </c>
      <c r="G53" s="17">
        <v>10</v>
      </c>
      <c r="H53" s="18">
        <v>632877</v>
      </c>
      <c r="I53" s="19">
        <v>219.28299999999999</v>
      </c>
      <c r="J53" s="20"/>
      <c r="K53" s="20">
        <v>12.01</v>
      </c>
      <c r="L53" s="29">
        <v>16166367</v>
      </c>
      <c r="M53" s="22"/>
      <c r="N53" s="22">
        <v>6000</v>
      </c>
      <c r="O53" s="22">
        <v>6000</v>
      </c>
      <c r="P53" s="22">
        <v>6000</v>
      </c>
      <c r="Q53" s="23">
        <v>6000</v>
      </c>
      <c r="R53" s="22"/>
      <c r="S53" s="22">
        <v>143260</v>
      </c>
      <c r="T53" s="22">
        <v>238775</v>
      </c>
      <c r="U53" s="23"/>
      <c r="V53" s="23">
        <v>81260</v>
      </c>
      <c r="W53" s="22"/>
      <c r="X53" s="22">
        <f t="shared" si="6"/>
        <v>487295</v>
      </c>
      <c r="Y53" s="22">
        <f t="shared" si="7"/>
        <v>16653662</v>
      </c>
      <c r="Z53" s="22">
        <v>10500</v>
      </c>
      <c r="AA53" s="22">
        <v>972000</v>
      </c>
      <c r="AB53" s="56"/>
      <c r="AC53" s="22">
        <f t="shared" si="8"/>
        <v>982500</v>
      </c>
    </row>
    <row r="54" spans="1:29" ht="15" x14ac:dyDescent="0.25">
      <c r="A54" s="17">
        <v>316</v>
      </c>
      <c r="B54" s="17"/>
      <c r="C54" s="24" t="s">
        <v>38</v>
      </c>
      <c r="D54" s="26" t="s">
        <v>39</v>
      </c>
      <c r="E54" s="53">
        <f t="shared" si="5"/>
        <v>516384</v>
      </c>
      <c r="F54" s="16">
        <v>510</v>
      </c>
      <c r="G54" s="17">
        <v>0</v>
      </c>
      <c r="H54" s="50"/>
      <c r="I54" s="19"/>
      <c r="J54" s="47"/>
      <c r="K54" s="47"/>
      <c r="L54" s="29">
        <v>511982</v>
      </c>
      <c r="M54" s="22"/>
      <c r="N54" s="22"/>
      <c r="O54" s="22"/>
      <c r="P54" s="22"/>
      <c r="Q54" s="23"/>
      <c r="R54" s="22"/>
      <c r="S54" s="22"/>
      <c r="T54" s="56">
        <v>4402</v>
      </c>
      <c r="U54" s="23"/>
      <c r="V54" s="23"/>
      <c r="W54" s="22"/>
      <c r="X54" s="56">
        <f t="shared" si="6"/>
        <v>4402</v>
      </c>
      <c r="Y54" s="56">
        <f t="shared" si="7"/>
        <v>516384</v>
      </c>
      <c r="Z54" s="22"/>
      <c r="AA54" s="22"/>
      <c r="AB54" s="56"/>
      <c r="AC54" s="22">
        <f t="shared" si="8"/>
        <v>0</v>
      </c>
    </row>
    <row r="55" spans="1:29" ht="15" x14ac:dyDescent="0.25">
      <c r="A55" s="17">
        <v>213</v>
      </c>
      <c r="B55" s="17"/>
      <c r="C55" s="24" t="s">
        <v>162</v>
      </c>
      <c r="D55" s="25" t="s">
        <v>163</v>
      </c>
      <c r="E55" s="15">
        <f t="shared" si="5"/>
        <v>5795981</v>
      </c>
      <c r="F55" s="16">
        <v>22050</v>
      </c>
      <c r="G55" s="17">
        <v>7</v>
      </c>
      <c r="H55" s="18">
        <v>551230</v>
      </c>
      <c r="I55" s="19">
        <v>219.28299999999999</v>
      </c>
      <c r="J55" s="20"/>
      <c r="K55" s="20"/>
      <c r="L55" s="29">
        <v>5386420</v>
      </c>
      <c r="M55" s="22"/>
      <c r="N55" s="22">
        <v>2000</v>
      </c>
      <c r="O55" s="22">
        <v>2000</v>
      </c>
      <c r="P55" s="22"/>
      <c r="Q55" s="23"/>
      <c r="R55" s="22"/>
      <c r="S55" s="22"/>
      <c r="T55" s="22">
        <v>66561</v>
      </c>
      <c r="U55" s="23"/>
      <c r="V55" s="23"/>
      <c r="W55" s="22">
        <v>15000</v>
      </c>
      <c r="X55" s="22">
        <f t="shared" si="6"/>
        <v>85561</v>
      </c>
      <c r="Y55" s="22">
        <f t="shared" si="7"/>
        <v>5471981</v>
      </c>
      <c r="Z55" s="22">
        <v>0</v>
      </c>
      <c r="AA55" s="22">
        <v>324000</v>
      </c>
      <c r="AB55" s="56"/>
      <c r="AC55" s="22">
        <f t="shared" si="8"/>
        <v>324000</v>
      </c>
    </row>
    <row r="56" spans="1:29" ht="15" x14ac:dyDescent="0.25">
      <c r="A56" s="17">
        <v>120</v>
      </c>
      <c r="B56" s="17"/>
      <c r="C56" s="24" t="s">
        <v>65</v>
      </c>
      <c r="D56" s="26" t="s">
        <v>65</v>
      </c>
      <c r="E56" s="15">
        <f t="shared" si="5"/>
        <v>798261</v>
      </c>
      <c r="F56" s="30">
        <v>1560</v>
      </c>
      <c r="G56" s="17">
        <v>1</v>
      </c>
      <c r="H56" s="18">
        <v>447378</v>
      </c>
      <c r="I56" s="19">
        <v>219.28299999999999</v>
      </c>
      <c r="J56" s="47"/>
      <c r="K56" s="47"/>
      <c r="L56" s="29">
        <v>789459</v>
      </c>
      <c r="M56" s="22"/>
      <c r="N56" s="22"/>
      <c r="O56" s="22"/>
      <c r="P56" s="22"/>
      <c r="Q56" s="23"/>
      <c r="R56" s="22"/>
      <c r="S56" s="22"/>
      <c r="T56" s="22">
        <v>8452</v>
      </c>
      <c r="U56" s="23"/>
      <c r="V56" s="23"/>
      <c r="W56" s="22"/>
      <c r="X56" s="22">
        <f t="shared" si="6"/>
        <v>8452</v>
      </c>
      <c r="Y56" s="22">
        <f t="shared" si="7"/>
        <v>797911</v>
      </c>
      <c r="Z56" s="22">
        <v>350</v>
      </c>
      <c r="AA56" s="22"/>
      <c r="AB56" s="56"/>
      <c r="AC56" s="22">
        <f t="shared" si="8"/>
        <v>350</v>
      </c>
    </row>
    <row r="57" spans="1:29" ht="15" x14ac:dyDescent="0.25">
      <c r="A57" s="17">
        <v>317</v>
      </c>
      <c r="B57" s="17"/>
      <c r="C57" s="24" t="s">
        <v>171</v>
      </c>
      <c r="D57" s="25" t="s">
        <v>172</v>
      </c>
      <c r="E57" s="15">
        <f t="shared" si="5"/>
        <v>13553919</v>
      </c>
      <c r="F57" s="16">
        <v>57400</v>
      </c>
      <c r="G57" s="17">
        <v>9</v>
      </c>
      <c r="H57" s="18">
        <v>601866</v>
      </c>
      <c r="I57" s="19">
        <v>219.28299999999999</v>
      </c>
      <c r="J57" s="20"/>
      <c r="K57" s="20"/>
      <c r="L57" s="29">
        <v>13188710</v>
      </c>
      <c r="M57" s="22"/>
      <c r="N57" s="22">
        <v>6000</v>
      </c>
      <c r="O57" s="22"/>
      <c r="P57" s="22">
        <v>6000</v>
      </c>
      <c r="Q57" s="23">
        <v>6000</v>
      </c>
      <c r="R57" s="22">
        <v>18000</v>
      </c>
      <c r="S57" s="22">
        <v>143260</v>
      </c>
      <c r="T57" s="22">
        <v>185949</v>
      </c>
      <c r="U57" s="23"/>
      <c r="V57" s="23"/>
      <c r="W57" s="22"/>
      <c r="X57" s="22">
        <f t="shared" si="6"/>
        <v>365209</v>
      </c>
      <c r="Y57" s="22">
        <f t="shared" si="7"/>
        <v>13553919</v>
      </c>
      <c r="Z57" s="22"/>
      <c r="AA57" s="22"/>
      <c r="AB57" s="56"/>
      <c r="AC57" s="22">
        <f t="shared" si="8"/>
        <v>0</v>
      </c>
    </row>
    <row r="58" spans="1:29" ht="15" x14ac:dyDescent="0.25">
      <c r="A58" s="17">
        <v>318</v>
      </c>
      <c r="B58" s="17"/>
      <c r="C58" s="24" t="s">
        <v>164</v>
      </c>
      <c r="D58" s="25" t="s">
        <v>165</v>
      </c>
      <c r="E58" s="15">
        <f t="shared" si="5"/>
        <v>7140127</v>
      </c>
      <c r="F58" s="16">
        <v>22960</v>
      </c>
      <c r="G58" s="17">
        <v>7</v>
      </c>
      <c r="H58" s="18">
        <v>551230</v>
      </c>
      <c r="I58" s="19">
        <v>219.28299999999999</v>
      </c>
      <c r="J58" s="20"/>
      <c r="K58" s="20">
        <v>12.01</v>
      </c>
      <c r="L58" s="29">
        <v>6370520</v>
      </c>
      <c r="M58" s="22"/>
      <c r="N58" s="22">
        <v>6000</v>
      </c>
      <c r="O58" s="22"/>
      <c r="P58" s="22">
        <v>6000</v>
      </c>
      <c r="Q58" s="23"/>
      <c r="R58" s="22">
        <v>16700</v>
      </c>
      <c r="S58" s="22"/>
      <c r="T58" s="22">
        <v>126783</v>
      </c>
      <c r="U58" s="23">
        <f>120000+80000</f>
        <v>200000</v>
      </c>
      <c r="V58" s="23">
        <v>73938</v>
      </c>
      <c r="W58" s="22">
        <v>5000</v>
      </c>
      <c r="X58" s="22">
        <f t="shared" si="6"/>
        <v>434421</v>
      </c>
      <c r="Y58" s="22">
        <f t="shared" si="7"/>
        <v>6804941</v>
      </c>
      <c r="Z58" s="22"/>
      <c r="AA58" s="22">
        <v>335186</v>
      </c>
      <c r="AB58" s="56"/>
      <c r="AC58" s="22">
        <f t="shared" si="8"/>
        <v>335186</v>
      </c>
    </row>
    <row r="59" spans="1:29" ht="15" x14ac:dyDescent="0.25">
      <c r="A59" s="17">
        <v>121</v>
      </c>
      <c r="B59" s="17"/>
      <c r="C59" s="24" t="s">
        <v>121</v>
      </c>
      <c r="D59" s="25" t="s">
        <v>122</v>
      </c>
      <c r="E59" s="15">
        <f t="shared" si="5"/>
        <v>3043397</v>
      </c>
      <c r="F59" s="32">
        <v>8830</v>
      </c>
      <c r="G59" s="28">
        <v>4</v>
      </c>
      <c r="H59" s="18">
        <v>496408</v>
      </c>
      <c r="I59" s="19">
        <v>219.28299999999999</v>
      </c>
      <c r="J59" s="20"/>
      <c r="K59" s="20">
        <v>20.010000000000002</v>
      </c>
      <c r="L59" s="29">
        <v>2674188</v>
      </c>
      <c r="M59" s="22"/>
      <c r="N59" s="22"/>
      <c r="O59" s="22"/>
      <c r="P59" s="22"/>
      <c r="Q59" s="23"/>
      <c r="R59" s="22">
        <v>18000</v>
      </c>
      <c r="S59" s="22">
        <v>114117</v>
      </c>
      <c r="T59" s="22">
        <v>39092</v>
      </c>
      <c r="U59" s="23"/>
      <c r="V59" s="23"/>
      <c r="W59" s="22">
        <v>5000</v>
      </c>
      <c r="X59" s="22">
        <f t="shared" si="6"/>
        <v>176209</v>
      </c>
      <c r="Y59" s="22">
        <f t="shared" si="7"/>
        <v>2850397</v>
      </c>
      <c r="Z59" s="22">
        <v>4000</v>
      </c>
      <c r="AA59" s="22">
        <v>189000</v>
      </c>
      <c r="AB59" s="56"/>
      <c r="AC59" s="22">
        <f t="shared" si="8"/>
        <v>193000</v>
      </c>
    </row>
    <row r="60" spans="1:29" ht="15" x14ac:dyDescent="0.25">
      <c r="A60" s="17">
        <v>214</v>
      </c>
      <c r="B60" s="17"/>
      <c r="C60" s="24" t="s">
        <v>111</v>
      </c>
      <c r="D60" s="25" t="s">
        <v>112</v>
      </c>
      <c r="E60" s="15">
        <f t="shared" si="5"/>
        <v>2366514</v>
      </c>
      <c r="F60" s="16">
        <v>7400</v>
      </c>
      <c r="G60" s="17">
        <v>3</v>
      </c>
      <c r="H60" s="18">
        <v>474389</v>
      </c>
      <c r="I60" s="19">
        <v>219.28299999999999</v>
      </c>
      <c r="J60" s="20"/>
      <c r="K60" s="20"/>
      <c r="L60" s="29">
        <v>2097083</v>
      </c>
      <c r="M60" s="22"/>
      <c r="N60" s="22"/>
      <c r="O60" s="22"/>
      <c r="P60" s="22"/>
      <c r="Q60" s="23">
        <v>3000</v>
      </c>
      <c r="R60" s="22"/>
      <c r="S60" s="22">
        <v>92800</v>
      </c>
      <c r="T60" s="22">
        <v>21131</v>
      </c>
      <c r="U60" s="23"/>
      <c r="V60" s="23"/>
      <c r="W60" s="22"/>
      <c r="X60" s="22">
        <f t="shared" si="6"/>
        <v>116931</v>
      </c>
      <c r="Y60" s="22">
        <f t="shared" si="7"/>
        <v>2214014</v>
      </c>
      <c r="Z60" s="22">
        <v>1300</v>
      </c>
      <c r="AA60" s="22">
        <v>151200</v>
      </c>
      <c r="AB60" s="56"/>
      <c r="AC60" s="22">
        <f t="shared" si="8"/>
        <v>152500</v>
      </c>
    </row>
    <row r="61" spans="1:29" ht="15" x14ac:dyDescent="0.25">
      <c r="A61" s="17">
        <v>122</v>
      </c>
      <c r="B61" s="17"/>
      <c r="C61" s="24" t="s">
        <v>92</v>
      </c>
      <c r="D61" s="26" t="s">
        <v>93</v>
      </c>
      <c r="E61" s="15">
        <f t="shared" si="5"/>
        <v>1495426</v>
      </c>
      <c r="F61" s="30">
        <v>3840</v>
      </c>
      <c r="G61" s="17">
        <v>2</v>
      </c>
      <c r="H61" s="18">
        <v>447378</v>
      </c>
      <c r="I61" s="19">
        <v>219.28299999999999</v>
      </c>
      <c r="J61" s="47">
        <v>7.78</v>
      </c>
      <c r="K61" s="20"/>
      <c r="L61" s="29">
        <v>1319300</v>
      </c>
      <c r="M61" s="22"/>
      <c r="N61" s="22"/>
      <c r="O61" s="22"/>
      <c r="P61" s="22"/>
      <c r="Q61" s="23"/>
      <c r="R61" s="22"/>
      <c r="S61" s="22"/>
      <c r="T61" s="22">
        <v>28526</v>
      </c>
      <c r="U61" s="23"/>
      <c r="V61" s="23"/>
      <c r="W61" s="22"/>
      <c r="X61" s="22">
        <f t="shared" si="6"/>
        <v>28526</v>
      </c>
      <c r="Y61" s="22">
        <f t="shared" si="7"/>
        <v>1347826</v>
      </c>
      <c r="Z61" s="22">
        <v>1800</v>
      </c>
      <c r="AA61" s="22">
        <v>145800</v>
      </c>
      <c r="AB61" s="56"/>
      <c r="AC61" s="22">
        <f t="shared" si="8"/>
        <v>147600</v>
      </c>
    </row>
    <row r="62" spans="1:29" ht="15" x14ac:dyDescent="0.25">
      <c r="A62" s="17">
        <v>123</v>
      </c>
      <c r="B62" s="17"/>
      <c r="C62" s="24" t="s">
        <v>119</v>
      </c>
      <c r="D62" s="25" t="s">
        <v>120</v>
      </c>
      <c r="E62" s="15">
        <f t="shared" si="5"/>
        <v>2967700</v>
      </c>
      <c r="F62" s="30">
        <v>8610</v>
      </c>
      <c r="G62" s="17">
        <v>4</v>
      </c>
      <c r="H62" s="18">
        <v>496408</v>
      </c>
      <c r="I62" s="19">
        <v>219.28299999999999</v>
      </c>
      <c r="J62" s="20"/>
      <c r="K62" s="20">
        <v>20.010000000000002</v>
      </c>
      <c r="L62" s="29">
        <v>2556721</v>
      </c>
      <c r="M62" s="22"/>
      <c r="N62" s="22"/>
      <c r="O62" s="22"/>
      <c r="P62" s="22"/>
      <c r="Q62" s="23"/>
      <c r="R62" s="22"/>
      <c r="S62" s="22">
        <v>86470</v>
      </c>
      <c r="T62" s="22">
        <v>58109</v>
      </c>
      <c r="U62" s="23"/>
      <c r="V62" s="23"/>
      <c r="W62" s="22"/>
      <c r="X62" s="22">
        <f t="shared" si="6"/>
        <v>144579</v>
      </c>
      <c r="Y62" s="22">
        <f t="shared" si="7"/>
        <v>2701300</v>
      </c>
      <c r="Z62" s="22">
        <v>1800</v>
      </c>
      <c r="AA62" s="22">
        <v>264600</v>
      </c>
      <c r="AB62" s="56"/>
      <c r="AC62" s="22">
        <f t="shared" si="8"/>
        <v>266400</v>
      </c>
    </row>
    <row r="63" spans="1:29" ht="15" x14ac:dyDescent="0.25">
      <c r="A63" s="17">
        <v>319</v>
      </c>
      <c r="B63" s="17"/>
      <c r="C63" s="24" t="s">
        <v>123</v>
      </c>
      <c r="D63" s="25" t="s">
        <v>124</v>
      </c>
      <c r="E63" s="15">
        <f t="shared" si="5"/>
        <v>3254888</v>
      </c>
      <c r="F63" s="27">
        <v>9120</v>
      </c>
      <c r="G63" s="28">
        <v>4</v>
      </c>
      <c r="H63" s="18">
        <v>496408</v>
      </c>
      <c r="I63" s="19">
        <v>219.28299999999999</v>
      </c>
      <c r="J63" s="20"/>
      <c r="K63" s="20">
        <v>12.01</v>
      </c>
      <c r="L63" s="29">
        <v>3210514</v>
      </c>
      <c r="M63" s="22"/>
      <c r="N63" s="22"/>
      <c r="O63" s="22"/>
      <c r="P63" s="22"/>
      <c r="Q63" s="23"/>
      <c r="R63" s="22"/>
      <c r="S63" s="22"/>
      <c r="T63" s="22">
        <v>44374</v>
      </c>
      <c r="U63" s="23"/>
      <c r="V63" s="23"/>
      <c r="W63" s="22"/>
      <c r="X63" s="22">
        <f t="shared" si="6"/>
        <v>44374</v>
      </c>
      <c r="Y63" s="22">
        <f t="shared" si="7"/>
        <v>3254888</v>
      </c>
      <c r="Z63" s="22"/>
      <c r="AA63" s="22"/>
      <c r="AB63" s="56"/>
      <c r="AC63" s="22">
        <f t="shared" si="8"/>
        <v>0</v>
      </c>
    </row>
    <row r="64" spans="1:29" ht="15" x14ac:dyDescent="0.25">
      <c r="A64" s="17">
        <v>320</v>
      </c>
      <c r="B64" s="17"/>
      <c r="C64" s="24" t="s">
        <v>148</v>
      </c>
      <c r="D64" s="25" t="s">
        <v>149</v>
      </c>
      <c r="E64" s="15">
        <f t="shared" si="5"/>
        <v>4697111</v>
      </c>
      <c r="F64" s="16">
        <v>16600</v>
      </c>
      <c r="G64" s="17">
        <v>6</v>
      </c>
      <c r="H64" s="18">
        <v>514211</v>
      </c>
      <c r="I64" s="19">
        <v>219.28299999999999</v>
      </c>
      <c r="J64" s="20"/>
      <c r="K64" s="20">
        <v>12.01</v>
      </c>
      <c r="L64" s="29">
        <v>4353675</v>
      </c>
      <c r="M64" s="22"/>
      <c r="N64" s="22"/>
      <c r="O64" s="22"/>
      <c r="P64" s="22"/>
      <c r="Q64" s="23"/>
      <c r="R64" s="22"/>
      <c r="S64" s="22">
        <v>87000</v>
      </c>
      <c r="T64" s="22">
        <v>55996</v>
      </c>
      <c r="U64" s="23"/>
      <c r="V64" s="23"/>
      <c r="W64" s="22"/>
      <c r="X64" s="22">
        <f t="shared" si="6"/>
        <v>142996</v>
      </c>
      <c r="Y64" s="22">
        <f t="shared" si="7"/>
        <v>4496671</v>
      </c>
      <c r="Z64" s="22">
        <v>4350</v>
      </c>
      <c r="AA64" s="22">
        <v>196090</v>
      </c>
      <c r="AB64" s="56"/>
      <c r="AC64" s="22">
        <f t="shared" si="8"/>
        <v>200440</v>
      </c>
    </row>
    <row r="65" spans="1:29" ht="15" x14ac:dyDescent="0.25">
      <c r="A65" s="17">
        <v>124</v>
      </c>
      <c r="B65" s="17"/>
      <c r="C65" s="24" t="s">
        <v>141</v>
      </c>
      <c r="D65" s="25" t="s">
        <v>142</v>
      </c>
      <c r="E65" s="15">
        <f t="shared" si="5"/>
        <v>4683277</v>
      </c>
      <c r="F65" s="30">
        <v>15070</v>
      </c>
      <c r="G65" s="17">
        <v>6</v>
      </c>
      <c r="H65" s="18">
        <v>514211</v>
      </c>
      <c r="I65" s="19">
        <v>219.28299999999999</v>
      </c>
      <c r="J65" s="20"/>
      <c r="K65" s="20">
        <v>20.010000000000002</v>
      </c>
      <c r="L65" s="29">
        <v>4120357</v>
      </c>
      <c r="M65" s="22"/>
      <c r="N65" s="22">
        <v>4000</v>
      </c>
      <c r="O65" s="22"/>
      <c r="P65" s="22"/>
      <c r="Q65" s="23">
        <v>4000</v>
      </c>
      <c r="R65" s="22"/>
      <c r="S65" s="22">
        <v>158874</v>
      </c>
      <c r="T65" s="22">
        <v>80296</v>
      </c>
      <c r="U65" s="23"/>
      <c r="V65" s="23"/>
      <c r="W65" s="22"/>
      <c r="X65" s="22">
        <f t="shared" si="6"/>
        <v>247170</v>
      </c>
      <c r="Y65" s="22">
        <f t="shared" si="7"/>
        <v>4367527</v>
      </c>
      <c r="Z65" s="22">
        <v>2550</v>
      </c>
      <c r="AA65" s="22">
        <v>313200</v>
      </c>
      <c r="AB65" s="56"/>
      <c r="AC65" s="22">
        <f t="shared" si="8"/>
        <v>315750</v>
      </c>
    </row>
    <row r="66" spans="1:29" ht="15" x14ac:dyDescent="0.25">
      <c r="A66" s="17">
        <v>309</v>
      </c>
      <c r="B66" s="17"/>
      <c r="C66" s="24" t="s">
        <v>108</v>
      </c>
      <c r="D66" s="25" t="s">
        <v>109</v>
      </c>
      <c r="E66" s="53">
        <f t="shared" si="5"/>
        <v>1908613</v>
      </c>
      <c r="F66" s="30">
        <v>6100</v>
      </c>
      <c r="G66" s="54">
        <v>3</v>
      </c>
      <c r="H66" s="33">
        <v>474389</v>
      </c>
      <c r="I66" s="55">
        <v>219.28299999999999</v>
      </c>
      <c r="J66" s="47"/>
      <c r="K66" s="47">
        <v>12.01</v>
      </c>
      <c r="L66" s="21">
        <v>1885276</v>
      </c>
      <c r="M66" s="56"/>
      <c r="N66" s="56"/>
      <c r="O66" s="56"/>
      <c r="P66" s="56"/>
      <c r="Q66" s="23"/>
      <c r="R66" s="56"/>
      <c r="S66" s="56"/>
      <c r="T66" s="56">
        <v>22187</v>
      </c>
      <c r="U66" s="57"/>
      <c r="V66" s="57"/>
      <c r="W66" s="56"/>
      <c r="X66" s="56">
        <f t="shared" si="6"/>
        <v>22187</v>
      </c>
      <c r="Y66" s="56">
        <f t="shared" si="7"/>
        <v>1907463</v>
      </c>
      <c r="Z66" s="56">
        <v>1150</v>
      </c>
      <c r="AA66" s="56"/>
      <c r="AB66" s="56"/>
      <c r="AC66" s="22">
        <f t="shared" si="8"/>
        <v>1150</v>
      </c>
    </row>
    <row r="67" spans="1:29" ht="15" x14ac:dyDescent="0.25">
      <c r="A67" s="17">
        <v>215</v>
      </c>
      <c r="B67" s="17"/>
      <c r="C67" s="24" t="s">
        <v>99</v>
      </c>
      <c r="D67" s="25" t="s">
        <v>100</v>
      </c>
      <c r="E67" s="15">
        <f t="shared" si="5"/>
        <v>1928027</v>
      </c>
      <c r="F67" s="16">
        <v>4480</v>
      </c>
      <c r="G67" s="17">
        <v>2</v>
      </c>
      <c r="H67" s="18">
        <v>447378</v>
      </c>
      <c r="I67" s="19">
        <v>219.28299999999999</v>
      </c>
      <c r="J67" s="47">
        <v>9.2799999999999994</v>
      </c>
      <c r="K67" s="20"/>
      <c r="L67" s="29">
        <v>1471340</v>
      </c>
      <c r="M67" s="22"/>
      <c r="N67" s="22"/>
      <c r="O67" s="22">
        <v>4000</v>
      </c>
      <c r="P67" s="22">
        <v>4000</v>
      </c>
      <c r="Q67" s="23"/>
      <c r="R67" s="22"/>
      <c r="S67" s="22">
        <v>145000</v>
      </c>
      <c r="T67" s="22">
        <v>20074</v>
      </c>
      <c r="U67" s="23"/>
      <c r="V67" s="23">
        <v>66750</v>
      </c>
      <c r="W67" s="22"/>
      <c r="X67" s="22">
        <f t="shared" si="6"/>
        <v>239824</v>
      </c>
      <c r="Y67" s="22">
        <f t="shared" si="7"/>
        <v>1711164</v>
      </c>
      <c r="Z67" s="22">
        <v>863</v>
      </c>
      <c r="AA67" s="22">
        <v>216000</v>
      </c>
      <c r="AB67" s="56"/>
      <c r="AC67" s="22">
        <f t="shared" si="8"/>
        <v>216863</v>
      </c>
    </row>
    <row r="68" spans="1:29" ht="15" x14ac:dyDescent="0.25">
      <c r="A68" s="54">
        <v>228</v>
      </c>
      <c r="B68" s="54"/>
      <c r="C68" s="62" t="s">
        <v>26</v>
      </c>
      <c r="D68" s="64" t="s">
        <v>27</v>
      </c>
      <c r="E68" s="53">
        <f t="shared" ref="E68:E87" si="9">SUM(L68+X68+AC68)</f>
        <v>187857</v>
      </c>
      <c r="F68" s="30">
        <v>50</v>
      </c>
      <c r="G68" s="54">
        <v>0</v>
      </c>
      <c r="H68" s="33"/>
      <c r="I68" s="55"/>
      <c r="J68" s="47"/>
      <c r="K68" s="47"/>
      <c r="L68" s="21">
        <v>183455</v>
      </c>
      <c r="M68" s="56"/>
      <c r="N68" s="56"/>
      <c r="O68" s="56"/>
      <c r="P68" s="56"/>
      <c r="Q68" s="23"/>
      <c r="R68" s="56"/>
      <c r="S68" s="56"/>
      <c r="T68" s="56">
        <v>4402</v>
      </c>
      <c r="U68" s="57"/>
      <c r="V68" s="57"/>
      <c r="W68" s="56"/>
      <c r="X68" s="56">
        <f t="shared" ref="X68:X87" si="10">SUM(M68:W68)</f>
        <v>4402</v>
      </c>
      <c r="Y68" s="56">
        <f t="shared" ref="Y68:Y87" si="11">X68+L68</f>
        <v>187857</v>
      </c>
      <c r="Z68" s="56"/>
      <c r="AA68" s="56"/>
      <c r="AB68" s="56"/>
      <c r="AC68" s="56">
        <f t="shared" ref="AC68:AC87" si="12">SUM(Z68+AA68+AB68)</f>
        <v>0</v>
      </c>
    </row>
    <row r="69" spans="1:29" ht="15" x14ac:dyDescent="0.25">
      <c r="A69" s="17">
        <v>224</v>
      </c>
      <c r="B69" s="17"/>
      <c r="C69" s="31" t="s">
        <v>54</v>
      </c>
      <c r="D69" s="26" t="s">
        <v>55</v>
      </c>
      <c r="E69" s="15">
        <f t="shared" si="9"/>
        <v>704318</v>
      </c>
      <c r="F69" s="16">
        <v>1040</v>
      </c>
      <c r="G69" s="17">
        <v>1</v>
      </c>
      <c r="H69" s="18">
        <v>447378</v>
      </c>
      <c r="I69" s="19">
        <v>219.28299999999999</v>
      </c>
      <c r="J69" s="47">
        <v>17.399999999999999</v>
      </c>
      <c r="K69" s="47"/>
      <c r="L69" s="29">
        <v>693528</v>
      </c>
      <c r="M69" s="22"/>
      <c r="N69" s="22"/>
      <c r="O69" s="22"/>
      <c r="P69" s="22"/>
      <c r="Q69" s="23"/>
      <c r="R69" s="22"/>
      <c r="S69" s="22"/>
      <c r="T69" s="22">
        <v>10565</v>
      </c>
      <c r="U69" s="23"/>
      <c r="V69" s="23"/>
      <c r="W69" s="22"/>
      <c r="X69" s="22">
        <f t="shared" si="10"/>
        <v>10565</v>
      </c>
      <c r="Y69" s="22">
        <f t="shared" si="11"/>
        <v>704093</v>
      </c>
      <c r="Z69" s="22">
        <v>225</v>
      </c>
      <c r="AA69" s="22"/>
      <c r="AB69" s="56"/>
      <c r="AC69" s="22">
        <f t="shared" si="12"/>
        <v>225</v>
      </c>
    </row>
    <row r="70" spans="1:29" ht="15" x14ac:dyDescent="0.25">
      <c r="A70" s="17">
        <v>125</v>
      </c>
      <c r="B70" s="17"/>
      <c r="C70" s="24" t="s">
        <v>118</v>
      </c>
      <c r="D70" s="25" t="s">
        <v>118</v>
      </c>
      <c r="E70" s="15">
        <f t="shared" si="9"/>
        <v>2889451</v>
      </c>
      <c r="F70" s="16">
        <v>8530</v>
      </c>
      <c r="G70" s="17">
        <v>4</v>
      </c>
      <c r="H70" s="18">
        <v>496408</v>
      </c>
      <c r="I70" s="19">
        <v>219.28299999999999</v>
      </c>
      <c r="J70" s="20"/>
      <c r="K70" s="20">
        <v>20.010000000000002</v>
      </c>
      <c r="L70" s="29">
        <v>2537577</v>
      </c>
      <c r="M70" s="22"/>
      <c r="N70" s="22"/>
      <c r="O70" s="22"/>
      <c r="P70" s="22"/>
      <c r="Q70" s="23">
        <v>3000</v>
      </c>
      <c r="R70" s="22"/>
      <c r="S70" s="22">
        <v>87000</v>
      </c>
      <c r="T70" s="22">
        <v>44374</v>
      </c>
      <c r="U70" s="23"/>
      <c r="V70" s="23"/>
      <c r="W70" s="22"/>
      <c r="X70" s="22">
        <f t="shared" si="10"/>
        <v>134374</v>
      </c>
      <c r="Y70" s="22">
        <f t="shared" si="11"/>
        <v>2671951</v>
      </c>
      <c r="Z70" s="22">
        <v>1500</v>
      </c>
      <c r="AA70" s="22">
        <v>216000</v>
      </c>
      <c r="AB70" s="56"/>
      <c r="AC70" s="22">
        <f t="shared" si="12"/>
        <v>217500</v>
      </c>
    </row>
    <row r="71" spans="1:29" ht="15" x14ac:dyDescent="0.25">
      <c r="A71" s="17">
        <v>126</v>
      </c>
      <c r="B71" s="17"/>
      <c r="C71" s="24" t="s">
        <v>106</v>
      </c>
      <c r="D71" s="25" t="s">
        <v>107</v>
      </c>
      <c r="E71" s="15">
        <f t="shared" si="9"/>
        <v>2221821</v>
      </c>
      <c r="F71" s="16">
        <v>5850</v>
      </c>
      <c r="G71" s="17">
        <v>3</v>
      </c>
      <c r="H71" s="18">
        <v>474389</v>
      </c>
      <c r="I71" s="19">
        <v>219.28299999999999</v>
      </c>
      <c r="J71" s="47"/>
      <c r="K71" s="20">
        <v>12.01</v>
      </c>
      <c r="L71" s="29">
        <v>1827453</v>
      </c>
      <c r="M71" s="22"/>
      <c r="N71" s="22"/>
      <c r="O71" s="22">
        <v>3000</v>
      </c>
      <c r="P71" s="22"/>
      <c r="Q71" s="23"/>
      <c r="R71" s="22"/>
      <c r="S71" s="22">
        <v>87000</v>
      </c>
      <c r="T71" s="22">
        <v>43318</v>
      </c>
      <c r="U71" s="23"/>
      <c r="V71" s="23"/>
      <c r="W71" s="22"/>
      <c r="X71" s="22">
        <f t="shared" si="10"/>
        <v>133318</v>
      </c>
      <c r="Y71" s="22">
        <f t="shared" si="11"/>
        <v>1960771</v>
      </c>
      <c r="Z71" s="22">
        <v>1850</v>
      </c>
      <c r="AA71" s="22">
        <v>259200</v>
      </c>
      <c r="AB71" s="56"/>
      <c r="AC71" s="22">
        <f t="shared" si="12"/>
        <v>261050</v>
      </c>
    </row>
    <row r="72" spans="1:29" ht="15" x14ac:dyDescent="0.25">
      <c r="A72" s="17">
        <v>127</v>
      </c>
      <c r="B72" s="17"/>
      <c r="C72" s="24" t="s">
        <v>36</v>
      </c>
      <c r="D72" s="26" t="s">
        <v>37</v>
      </c>
      <c r="E72" s="15">
        <f t="shared" si="9"/>
        <v>451604</v>
      </c>
      <c r="F72" s="16">
        <v>360</v>
      </c>
      <c r="G72" s="17">
        <v>0</v>
      </c>
      <c r="H72" s="18"/>
      <c r="I72" s="19"/>
      <c r="J72" s="47"/>
      <c r="K72" s="47"/>
      <c r="L72" s="29">
        <v>443077</v>
      </c>
      <c r="M72" s="22"/>
      <c r="N72" s="22"/>
      <c r="O72" s="22"/>
      <c r="P72" s="22"/>
      <c r="Q72" s="23"/>
      <c r="R72" s="22"/>
      <c r="S72" s="22"/>
      <c r="T72" s="22">
        <v>8452</v>
      </c>
      <c r="U72" s="23"/>
      <c r="V72" s="23"/>
      <c r="W72" s="22"/>
      <c r="X72" s="22">
        <f t="shared" si="10"/>
        <v>8452</v>
      </c>
      <c r="Y72" s="22">
        <f t="shared" si="11"/>
        <v>451529</v>
      </c>
      <c r="Z72" s="22">
        <v>75</v>
      </c>
      <c r="AA72" s="22"/>
      <c r="AB72" s="56"/>
      <c r="AC72" s="22">
        <f t="shared" si="12"/>
        <v>75</v>
      </c>
    </row>
    <row r="73" spans="1:29" ht="15" x14ac:dyDescent="0.25">
      <c r="A73" s="17">
        <v>229</v>
      </c>
      <c r="B73" s="17"/>
      <c r="C73" s="24" t="s">
        <v>152</v>
      </c>
      <c r="D73" s="25" t="s">
        <v>153</v>
      </c>
      <c r="E73" s="53">
        <f t="shared" si="9"/>
        <v>4416879</v>
      </c>
      <c r="F73" s="30">
        <v>17060</v>
      </c>
      <c r="G73" s="54">
        <v>6</v>
      </c>
      <c r="H73" s="33">
        <v>514211</v>
      </c>
      <c r="I73" s="55">
        <v>219.28299999999999</v>
      </c>
      <c r="J73" s="47"/>
      <c r="K73" s="47"/>
      <c r="L73" s="21">
        <v>4255179</v>
      </c>
      <c r="M73" s="56"/>
      <c r="N73" s="56"/>
      <c r="O73" s="56"/>
      <c r="P73" s="56"/>
      <c r="Q73" s="23"/>
      <c r="R73" s="56"/>
      <c r="S73" s="56">
        <v>87000</v>
      </c>
      <c r="T73" s="56">
        <v>72900</v>
      </c>
      <c r="U73" s="57"/>
      <c r="V73" s="57"/>
      <c r="W73" s="56"/>
      <c r="X73" s="56">
        <f t="shared" si="10"/>
        <v>159900</v>
      </c>
      <c r="Y73" s="56">
        <f t="shared" si="11"/>
        <v>4415079</v>
      </c>
      <c r="Z73" s="56">
        <v>1800</v>
      </c>
      <c r="AA73" s="56"/>
      <c r="AB73" s="56"/>
      <c r="AC73" s="22">
        <f t="shared" si="12"/>
        <v>1800</v>
      </c>
    </row>
    <row r="74" spans="1:29" ht="15" x14ac:dyDescent="0.25">
      <c r="A74" s="17">
        <v>217</v>
      </c>
      <c r="B74" s="17"/>
      <c r="C74" s="24" t="s">
        <v>86</v>
      </c>
      <c r="D74" s="26" t="s">
        <v>87</v>
      </c>
      <c r="E74" s="15">
        <f t="shared" si="9"/>
        <v>1280327</v>
      </c>
      <c r="F74" s="16">
        <v>3160</v>
      </c>
      <c r="G74" s="17">
        <v>2</v>
      </c>
      <c r="H74" s="18">
        <v>447378</v>
      </c>
      <c r="I74" s="19">
        <v>219.28299999999999</v>
      </c>
      <c r="J74" s="47">
        <v>8.36</v>
      </c>
      <c r="K74" s="20"/>
      <c r="L74" s="29">
        <v>1166730</v>
      </c>
      <c r="M74" s="22"/>
      <c r="N74" s="22">
        <v>2000</v>
      </c>
      <c r="O74" s="22"/>
      <c r="P74" s="22"/>
      <c r="Q74" s="23"/>
      <c r="R74" s="22"/>
      <c r="S74" s="22"/>
      <c r="T74" s="22">
        <v>9509</v>
      </c>
      <c r="U74" s="23"/>
      <c r="V74" s="23"/>
      <c r="W74" s="22">
        <v>5000</v>
      </c>
      <c r="X74" s="22">
        <f t="shared" si="10"/>
        <v>16509</v>
      </c>
      <c r="Y74" s="22">
        <f t="shared" si="11"/>
        <v>1183239</v>
      </c>
      <c r="Z74" s="22">
        <v>1088</v>
      </c>
      <c r="AA74" s="22">
        <v>96000</v>
      </c>
      <c r="AB74" s="56"/>
      <c r="AC74" s="22">
        <f t="shared" si="12"/>
        <v>97088</v>
      </c>
    </row>
    <row r="75" spans="1:29" ht="15" x14ac:dyDescent="0.25">
      <c r="A75" s="17">
        <v>238</v>
      </c>
      <c r="B75" s="17"/>
      <c r="C75" s="24" t="s">
        <v>66</v>
      </c>
      <c r="D75" s="26" t="s">
        <v>67</v>
      </c>
      <c r="E75" s="53">
        <f t="shared" si="9"/>
        <v>854160</v>
      </c>
      <c r="F75" s="30">
        <v>1750</v>
      </c>
      <c r="G75" s="54">
        <v>1</v>
      </c>
      <c r="H75" s="33">
        <v>447378</v>
      </c>
      <c r="I75" s="55">
        <v>219.28299999999999</v>
      </c>
      <c r="J75" s="47">
        <v>9.3699999999999992</v>
      </c>
      <c r="K75" s="47"/>
      <c r="L75" s="21">
        <v>847521</v>
      </c>
      <c r="M75" s="56"/>
      <c r="N75" s="56"/>
      <c r="O75" s="56"/>
      <c r="P75" s="56"/>
      <c r="Q75" s="23"/>
      <c r="R75" s="56"/>
      <c r="S75" s="56"/>
      <c r="T75" s="56">
        <v>6339</v>
      </c>
      <c r="U75" s="57"/>
      <c r="V75" s="57"/>
      <c r="W75" s="56"/>
      <c r="X75" s="56">
        <f t="shared" si="10"/>
        <v>6339</v>
      </c>
      <c r="Y75" s="56">
        <f t="shared" si="11"/>
        <v>853860</v>
      </c>
      <c r="Z75" s="56">
        <v>300</v>
      </c>
      <c r="AA75" s="56"/>
      <c r="AB75" s="56"/>
      <c r="AC75" s="22">
        <f t="shared" si="12"/>
        <v>300</v>
      </c>
    </row>
    <row r="76" spans="1:29" ht="15" x14ac:dyDescent="0.25">
      <c r="A76" s="17">
        <v>225</v>
      </c>
      <c r="B76" s="17"/>
      <c r="C76" s="24" t="s">
        <v>57</v>
      </c>
      <c r="D76" s="26" t="s">
        <v>58</v>
      </c>
      <c r="E76" s="15">
        <f t="shared" si="9"/>
        <v>823210</v>
      </c>
      <c r="F76" s="16">
        <v>1090</v>
      </c>
      <c r="G76" s="17">
        <v>1</v>
      </c>
      <c r="H76" s="18">
        <v>447378</v>
      </c>
      <c r="I76" s="19">
        <v>219.28299999999999</v>
      </c>
      <c r="J76" s="47">
        <v>17.399999999999999</v>
      </c>
      <c r="K76" s="47"/>
      <c r="L76" s="29">
        <v>705362</v>
      </c>
      <c r="M76" s="22"/>
      <c r="N76" s="22">
        <v>3000</v>
      </c>
      <c r="O76" s="22">
        <v>3000</v>
      </c>
      <c r="P76" s="22"/>
      <c r="Q76" s="23"/>
      <c r="R76" s="22"/>
      <c r="S76" s="22"/>
      <c r="T76" s="22">
        <v>15848</v>
      </c>
      <c r="U76" s="23"/>
      <c r="V76" s="23"/>
      <c r="W76" s="22"/>
      <c r="X76" s="22">
        <f t="shared" si="10"/>
        <v>21848</v>
      </c>
      <c r="Y76" s="22">
        <f t="shared" si="11"/>
        <v>727210</v>
      </c>
      <c r="Z76" s="22"/>
      <c r="AA76" s="22">
        <v>96000</v>
      </c>
      <c r="AB76" s="56"/>
      <c r="AC76" s="22">
        <f t="shared" si="12"/>
        <v>96000</v>
      </c>
    </row>
    <row r="77" spans="1:29" ht="15" x14ac:dyDescent="0.25">
      <c r="A77" s="17">
        <v>128</v>
      </c>
      <c r="B77" s="17"/>
      <c r="C77" s="24" t="s">
        <v>95</v>
      </c>
      <c r="D77" s="25" t="s">
        <v>96</v>
      </c>
      <c r="E77" s="15">
        <f t="shared" si="9"/>
        <v>1607976</v>
      </c>
      <c r="F77" s="16">
        <v>4140</v>
      </c>
      <c r="G77" s="17">
        <v>2</v>
      </c>
      <c r="H77" s="18">
        <v>447378</v>
      </c>
      <c r="I77" s="19">
        <v>219.28299999999999</v>
      </c>
      <c r="J77" s="47"/>
      <c r="K77" s="20">
        <v>16.010000000000002</v>
      </c>
      <c r="L77" s="29">
        <v>1463304</v>
      </c>
      <c r="M77" s="22"/>
      <c r="N77" s="22"/>
      <c r="O77" s="22"/>
      <c r="P77" s="22"/>
      <c r="Q77" s="23"/>
      <c r="R77" s="22"/>
      <c r="S77" s="22"/>
      <c r="T77" s="22">
        <v>35922</v>
      </c>
      <c r="U77" s="23"/>
      <c r="V77" s="23"/>
      <c r="W77" s="22"/>
      <c r="X77" s="22">
        <f t="shared" si="10"/>
        <v>35922</v>
      </c>
      <c r="Y77" s="22">
        <f t="shared" si="11"/>
        <v>1499226</v>
      </c>
      <c r="Z77" s="22">
        <v>750</v>
      </c>
      <c r="AA77" s="22">
        <v>108000</v>
      </c>
      <c r="AB77" s="56"/>
      <c r="AC77" s="22">
        <f t="shared" si="12"/>
        <v>108750</v>
      </c>
    </row>
    <row r="78" spans="1:29" ht="15" x14ac:dyDescent="0.25">
      <c r="A78" s="17">
        <v>327</v>
      </c>
      <c r="B78" s="17"/>
      <c r="C78" s="24" t="s">
        <v>29</v>
      </c>
      <c r="D78" s="25" t="s">
        <v>30</v>
      </c>
      <c r="E78" s="15">
        <f t="shared" si="9"/>
        <v>443077</v>
      </c>
      <c r="F78" s="16">
        <v>210</v>
      </c>
      <c r="G78" s="17">
        <v>0</v>
      </c>
      <c r="H78" s="18"/>
      <c r="I78" s="19"/>
      <c r="J78" s="47"/>
      <c r="K78" s="47"/>
      <c r="L78" s="29">
        <v>443077</v>
      </c>
      <c r="M78" s="22"/>
      <c r="N78" s="22"/>
      <c r="O78" s="22"/>
      <c r="P78" s="22"/>
      <c r="Q78" s="23"/>
      <c r="R78" s="22"/>
      <c r="S78" s="22"/>
      <c r="T78" s="22">
        <v>0</v>
      </c>
      <c r="U78" s="23"/>
      <c r="V78" s="23"/>
      <c r="W78" s="22"/>
      <c r="X78" s="22">
        <f t="shared" si="10"/>
        <v>0</v>
      </c>
      <c r="Y78" s="22">
        <f t="shared" si="11"/>
        <v>443077</v>
      </c>
      <c r="Z78" s="22"/>
      <c r="AA78" s="22"/>
      <c r="AB78" s="22"/>
      <c r="AC78" s="22">
        <f t="shared" si="12"/>
        <v>0</v>
      </c>
    </row>
    <row r="79" spans="1:29" ht="15" x14ac:dyDescent="0.25">
      <c r="A79" s="17">
        <v>236</v>
      </c>
      <c r="B79" s="17"/>
      <c r="C79" s="24" t="s">
        <v>33</v>
      </c>
      <c r="D79" s="26" t="s">
        <v>34</v>
      </c>
      <c r="E79" s="53">
        <f t="shared" si="9"/>
        <v>447669</v>
      </c>
      <c r="F79" s="30">
        <v>290</v>
      </c>
      <c r="G79" s="54">
        <v>0</v>
      </c>
      <c r="H79" s="33"/>
      <c r="I79" s="55"/>
      <c r="J79" s="47"/>
      <c r="K79" s="47"/>
      <c r="L79" s="21">
        <v>443077</v>
      </c>
      <c r="M79" s="56"/>
      <c r="N79" s="56"/>
      <c r="O79" s="56"/>
      <c r="P79" s="56"/>
      <c r="Q79" s="23"/>
      <c r="R79" s="56"/>
      <c r="S79" s="56"/>
      <c r="T79" s="56">
        <v>4402</v>
      </c>
      <c r="U79" s="57"/>
      <c r="V79" s="57"/>
      <c r="W79" s="56"/>
      <c r="X79" s="56">
        <f t="shared" si="10"/>
        <v>4402</v>
      </c>
      <c r="Y79" s="56">
        <f t="shared" si="11"/>
        <v>447479</v>
      </c>
      <c r="Z79" s="56">
        <v>190</v>
      </c>
      <c r="AA79" s="56"/>
      <c r="AB79" s="56"/>
      <c r="AC79" s="22">
        <f t="shared" si="12"/>
        <v>190</v>
      </c>
    </row>
    <row r="80" spans="1:29" ht="15" x14ac:dyDescent="0.25">
      <c r="A80" s="17">
        <v>218</v>
      </c>
      <c r="B80" s="17"/>
      <c r="C80" s="24" t="s">
        <v>160</v>
      </c>
      <c r="D80" s="25" t="s">
        <v>161</v>
      </c>
      <c r="E80" s="15">
        <f t="shared" si="9"/>
        <v>5526145</v>
      </c>
      <c r="F80" s="16">
        <v>21520</v>
      </c>
      <c r="G80" s="17">
        <v>7</v>
      </c>
      <c r="H80" s="18">
        <v>551230</v>
      </c>
      <c r="I80" s="19">
        <v>219.28299999999999</v>
      </c>
      <c r="J80" s="20"/>
      <c r="K80" s="20"/>
      <c r="L80" s="29">
        <v>5270200</v>
      </c>
      <c r="M80" s="22"/>
      <c r="N80" s="22">
        <v>4000</v>
      </c>
      <c r="O80" s="22"/>
      <c r="P80" s="22"/>
      <c r="Q80" s="23"/>
      <c r="R80" s="22"/>
      <c r="S80" s="22">
        <v>174000</v>
      </c>
      <c r="T80" s="22">
        <v>76070</v>
      </c>
      <c r="U80" s="23"/>
      <c r="V80" s="23"/>
      <c r="W80" s="22"/>
      <c r="X80" s="22">
        <f t="shared" si="10"/>
        <v>254070</v>
      </c>
      <c r="Y80" s="22">
        <f t="shared" si="11"/>
        <v>5524270</v>
      </c>
      <c r="Z80" s="22">
        <v>1875</v>
      </c>
      <c r="AA80" s="22"/>
      <c r="AB80" s="56"/>
      <c r="AC80" s="22">
        <f t="shared" si="12"/>
        <v>1875</v>
      </c>
    </row>
    <row r="81" spans="1:29" ht="15" x14ac:dyDescent="0.25">
      <c r="A81" s="17">
        <v>223</v>
      </c>
      <c r="B81" s="17"/>
      <c r="C81" s="24" t="s">
        <v>46</v>
      </c>
      <c r="D81" s="26" t="s">
        <v>47</v>
      </c>
      <c r="E81" s="15">
        <f t="shared" si="9"/>
        <v>737942</v>
      </c>
      <c r="F81" s="16">
        <v>790</v>
      </c>
      <c r="G81" s="17">
        <v>1</v>
      </c>
      <c r="H81" s="18">
        <v>447378</v>
      </c>
      <c r="I81" s="19">
        <v>219.28299999999999</v>
      </c>
      <c r="J81" s="47">
        <v>17.399999999999999</v>
      </c>
      <c r="K81" s="47"/>
      <c r="L81" s="29">
        <v>634358</v>
      </c>
      <c r="M81" s="22"/>
      <c r="N81" s="22"/>
      <c r="O81" s="22"/>
      <c r="P81" s="22"/>
      <c r="Q81" s="23"/>
      <c r="R81" s="22"/>
      <c r="S81" s="22"/>
      <c r="T81" s="22">
        <v>7396</v>
      </c>
      <c r="U81" s="23"/>
      <c r="V81" s="23"/>
      <c r="W81" s="22"/>
      <c r="X81" s="22">
        <f t="shared" si="10"/>
        <v>7396</v>
      </c>
      <c r="Y81" s="22">
        <f t="shared" si="11"/>
        <v>641754</v>
      </c>
      <c r="Z81" s="22">
        <v>188</v>
      </c>
      <c r="AA81" s="22">
        <v>96000</v>
      </c>
      <c r="AB81" s="56"/>
      <c r="AC81" s="22">
        <f t="shared" si="12"/>
        <v>96188</v>
      </c>
    </row>
    <row r="82" spans="1:29" ht="15" x14ac:dyDescent="0.25">
      <c r="A82" s="17">
        <v>219</v>
      </c>
      <c r="B82" s="17"/>
      <c r="C82" s="24" t="s">
        <v>158</v>
      </c>
      <c r="D82" s="25" t="s">
        <v>159</v>
      </c>
      <c r="E82" s="15">
        <f t="shared" si="9"/>
        <v>5462434</v>
      </c>
      <c r="F82" s="16">
        <v>19160</v>
      </c>
      <c r="G82" s="17">
        <v>6</v>
      </c>
      <c r="H82" s="18">
        <v>514211</v>
      </c>
      <c r="I82" s="19">
        <v>219.28299999999999</v>
      </c>
      <c r="J82" s="20"/>
      <c r="K82" s="20"/>
      <c r="L82" s="29">
        <v>4767458</v>
      </c>
      <c r="M82" s="22"/>
      <c r="N82" s="22"/>
      <c r="O82" s="22">
        <v>4000</v>
      </c>
      <c r="P82" s="22">
        <v>4000</v>
      </c>
      <c r="Q82" s="23">
        <v>4000</v>
      </c>
      <c r="R82" s="22"/>
      <c r="S82" s="22">
        <v>162400</v>
      </c>
      <c r="T82" s="22">
        <v>95088</v>
      </c>
      <c r="U82" s="23">
        <v>90000</v>
      </c>
      <c r="V82" s="23">
        <v>91052</v>
      </c>
      <c r="W82" s="22">
        <v>5000</v>
      </c>
      <c r="X82" s="22">
        <f t="shared" si="10"/>
        <v>455540</v>
      </c>
      <c r="Y82" s="22">
        <f t="shared" si="11"/>
        <v>5222998</v>
      </c>
      <c r="Z82" s="22">
        <v>2250</v>
      </c>
      <c r="AA82" s="22">
        <v>237186</v>
      </c>
      <c r="AB82" s="56"/>
      <c r="AC82" s="22">
        <f t="shared" si="12"/>
        <v>239436</v>
      </c>
    </row>
    <row r="83" spans="1:29" ht="15" x14ac:dyDescent="0.25">
      <c r="A83" s="17">
        <v>129</v>
      </c>
      <c r="B83" s="17"/>
      <c r="C83" s="24" t="s">
        <v>40</v>
      </c>
      <c r="D83" s="26" t="s">
        <v>41</v>
      </c>
      <c r="E83" s="15">
        <f t="shared" si="9"/>
        <v>601622</v>
      </c>
      <c r="F83" s="16">
        <v>540</v>
      </c>
      <c r="G83" s="17">
        <v>0</v>
      </c>
      <c r="H83" s="18"/>
      <c r="I83" s="19"/>
      <c r="J83" s="47"/>
      <c r="K83" s="47"/>
      <c r="L83" s="29">
        <v>590907</v>
      </c>
      <c r="M83" s="22"/>
      <c r="N83" s="22"/>
      <c r="O83" s="22"/>
      <c r="P83" s="22"/>
      <c r="Q83" s="23"/>
      <c r="R83" s="22"/>
      <c r="S83" s="22"/>
      <c r="T83" s="22">
        <v>10565</v>
      </c>
      <c r="U83" s="23"/>
      <c r="V83" s="23"/>
      <c r="W83" s="22"/>
      <c r="X83" s="22">
        <f t="shared" si="10"/>
        <v>10565</v>
      </c>
      <c r="Y83" s="22">
        <f t="shared" si="11"/>
        <v>601472</v>
      </c>
      <c r="Z83" s="22">
        <v>150</v>
      </c>
      <c r="AA83" s="22"/>
      <c r="AB83" s="56"/>
      <c r="AC83" s="22">
        <f t="shared" si="12"/>
        <v>150</v>
      </c>
    </row>
    <row r="84" spans="1:29" ht="15" x14ac:dyDescent="0.25">
      <c r="A84" s="17">
        <v>321</v>
      </c>
      <c r="B84" s="17"/>
      <c r="C84" s="24" t="s">
        <v>143</v>
      </c>
      <c r="D84" s="25" t="s">
        <v>144</v>
      </c>
      <c r="E84" s="15">
        <f t="shared" si="9"/>
        <v>4635452</v>
      </c>
      <c r="F84" s="16">
        <v>15400</v>
      </c>
      <c r="G84" s="17">
        <v>6</v>
      </c>
      <c r="H84" s="18">
        <v>514211</v>
      </c>
      <c r="I84" s="19">
        <v>219.28299999999999</v>
      </c>
      <c r="J84" s="20"/>
      <c r="K84" s="20">
        <v>12.01</v>
      </c>
      <c r="L84" s="29">
        <v>4223754</v>
      </c>
      <c r="M84" s="22"/>
      <c r="N84" s="22"/>
      <c r="O84" s="22"/>
      <c r="P84" s="22"/>
      <c r="Q84" s="23"/>
      <c r="R84" s="22"/>
      <c r="S84" s="22">
        <v>87000</v>
      </c>
      <c r="T84" s="22">
        <v>104596</v>
      </c>
      <c r="U84" s="23"/>
      <c r="V84" s="23"/>
      <c r="W84" s="22"/>
      <c r="X84" s="22">
        <f t="shared" si="10"/>
        <v>191596</v>
      </c>
      <c r="Y84" s="22">
        <f t="shared" si="11"/>
        <v>4415350</v>
      </c>
      <c r="Z84" s="22">
        <v>4350</v>
      </c>
      <c r="AA84" s="22">
        <v>215752</v>
      </c>
      <c r="AB84" s="56"/>
      <c r="AC84" s="22">
        <f t="shared" si="12"/>
        <v>220102</v>
      </c>
    </row>
    <row r="85" spans="1:29" ht="15" x14ac:dyDescent="0.25">
      <c r="A85" s="17">
        <v>322</v>
      </c>
      <c r="B85" s="17"/>
      <c r="C85" s="24" t="s">
        <v>130</v>
      </c>
      <c r="D85" s="25" t="s">
        <v>131</v>
      </c>
      <c r="E85" s="15">
        <f t="shared" si="9"/>
        <v>3904956</v>
      </c>
      <c r="F85" s="16">
        <v>11270</v>
      </c>
      <c r="G85" s="17">
        <v>5</v>
      </c>
      <c r="H85" s="18">
        <v>507804</v>
      </c>
      <c r="I85" s="19">
        <v>219.28299999999999</v>
      </c>
      <c r="J85" s="20"/>
      <c r="K85" s="20">
        <v>12.01</v>
      </c>
      <c r="L85" s="29">
        <v>3634443</v>
      </c>
      <c r="M85" s="22"/>
      <c r="N85" s="22"/>
      <c r="O85" s="22"/>
      <c r="P85" s="22"/>
      <c r="Q85" s="23"/>
      <c r="R85" s="22">
        <v>14600</v>
      </c>
      <c r="S85" s="22"/>
      <c r="T85" s="22">
        <v>48600</v>
      </c>
      <c r="U85" s="23"/>
      <c r="V85" s="23"/>
      <c r="W85" s="22"/>
      <c r="X85" s="22">
        <f t="shared" si="10"/>
        <v>63200</v>
      </c>
      <c r="Y85" s="22">
        <f t="shared" si="11"/>
        <v>3697643</v>
      </c>
      <c r="Z85" s="22">
        <v>2300</v>
      </c>
      <c r="AA85" s="22">
        <v>205013</v>
      </c>
      <c r="AB85" s="22"/>
      <c r="AC85" s="22">
        <f t="shared" si="12"/>
        <v>207313</v>
      </c>
    </row>
    <row r="86" spans="1:29" ht="15" x14ac:dyDescent="0.25">
      <c r="A86" s="17">
        <v>132</v>
      </c>
      <c r="B86" s="17"/>
      <c r="C86" s="24" t="s">
        <v>48</v>
      </c>
      <c r="D86" s="26" t="s">
        <v>49</v>
      </c>
      <c r="E86" s="15">
        <f t="shared" si="9"/>
        <v>660280</v>
      </c>
      <c r="F86" s="16">
        <v>850</v>
      </c>
      <c r="G86" s="17">
        <v>1</v>
      </c>
      <c r="H86" s="18">
        <v>447378</v>
      </c>
      <c r="I86" s="19">
        <v>219.28299999999999</v>
      </c>
      <c r="J86" s="47"/>
      <c r="K86" s="47">
        <v>16.010000000000002</v>
      </c>
      <c r="L86" s="29">
        <v>647377</v>
      </c>
      <c r="M86" s="22"/>
      <c r="N86" s="22"/>
      <c r="O86" s="22"/>
      <c r="P86" s="22"/>
      <c r="Q86" s="23"/>
      <c r="R86" s="22"/>
      <c r="S86" s="22"/>
      <c r="T86" s="22">
        <v>12678</v>
      </c>
      <c r="U86" s="23"/>
      <c r="V86" s="23"/>
      <c r="W86" s="22"/>
      <c r="X86" s="22">
        <f t="shared" si="10"/>
        <v>12678</v>
      </c>
      <c r="Y86" s="22">
        <f t="shared" si="11"/>
        <v>660055</v>
      </c>
      <c r="Z86" s="22">
        <v>225</v>
      </c>
      <c r="AA86" s="22"/>
      <c r="AB86" s="56"/>
      <c r="AC86" s="22">
        <f t="shared" si="12"/>
        <v>225</v>
      </c>
    </row>
    <row r="87" spans="1:29" ht="15" x14ac:dyDescent="0.25">
      <c r="A87" s="17">
        <v>220</v>
      </c>
      <c r="B87" s="17"/>
      <c r="C87" s="24" t="s">
        <v>90</v>
      </c>
      <c r="D87" s="25" t="s">
        <v>91</v>
      </c>
      <c r="E87" s="34">
        <f t="shared" si="9"/>
        <v>1380097</v>
      </c>
      <c r="F87" s="16">
        <v>3530</v>
      </c>
      <c r="G87" s="17">
        <v>2</v>
      </c>
      <c r="H87" s="18">
        <v>447378</v>
      </c>
      <c r="I87" s="19">
        <v>219.28299999999999</v>
      </c>
      <c r="J87" s="47"/>
      <c r="K87" s="20"/>
      <c r="L87" s="29">
        <v>1221447</v>
      </c>
      <c r="M87" s="22"/>
      <c r="N87" s="22"/>
      <c r="O87" s="22">
        <v>2000</v>
      </c>
      <c r="P87" s="22">
        <v>2000</v>
      </c>
      <c r="Q87" s="23"/>
      <c r="R87" s="22"/>
      <c r="S87" s="22"/>
      <c r="T87" s="22">
        <v>24300</v>
      </c>
      <c r="U87" s="23"/>
      <c r="V87" s="23"/>
      <c r="W87" s="22"/>
      <c r="X87" s="22">
        <f t="shared" si="10"/>
        <v>28300</v>
      </c>
      <c r="Y87" s="22">
        <f t="shared" si="11"/>
        <v>1249747</v>
      </c>
      <c r="Z87" s="22">
        <v>750</v>
      </c>
      <c r="AA87" s="22">
        <v>129600</v>
      </c>
      <c r="AB87" s="56"/>
      <c r="AC87" s="22">
        <f t="shared" si="12"/>
        <v>130350</v>
      </c>
    </row>
    <row r="88" spans="1:29" x14ac:dyDescent="0.2">
      <c r="F88" s="35"/>
      <c r="AA88" s="39"/>
    </row>
    <row r="91" spans="1:29" hidden="1" x14ac:dyDescent="0.2"/>
    <row r="92" spans="1:29" hidden="1" x14ac:dyDescent="0.2"/>
    <row r="93" spans="1:29" hidden="1" x14ac:dyDescent="0.2"/>
    <row r="94" spans="1:29" hidden="1" x14ac:dyDescent="0.2">
      <c r="H94" s="41"/>
      <c r="K94" s="42"/>
    </row>
    <row r="95" spans="1:29" hidden="1" x14ac:dyDescent="0.2"/>
    <row r="96" spans="1:29" hidden="1" x14ac:dyDescent="0.2"/>
    <row r="97" spans="1:12" hidden="1" x14ac:dyDescent="0.2"/>
    <row r="98" spans="1:12" hidden="1" x14ac:dyDescent="0.2">
      <c r="F98" s="43"/>
      <c r="G98" s="3"/>
      <c r="I98" s="43"/>
    </row>
    <row r="99" spans="1:12" hidden="1" x14ac:dyDescent="0.2">
      <c r="F99" s="43"/>
      <c r="G99" s="3"/>
    </row>
    <row r="100" spans="1:12" hidden="1" x14ac:dyDescent="0.2"/>
    <row r="101" spans="1:12" hidden="1" x14ac:dyDescent="0.2"/>
    <row r="102" spans="1:12" hidden="1" x14ac:dyDescent="0.2"/>
    <row r="103" spans="1:12" hidden="1" x14ac:dyDescent="0.2">
      <c r="I103" s="44"/>
    </row>
    <row r="104" spans="1:12" ht="15" hidden="1" x14ac:dyDescent="0.25">
      <c r="H104" s="45"/>
    </row>
    <row r="105" spans="1:12" hidden="1" x14ac:dyDescent="0.2"/>
    <row r="106" spans="1:12" hidden="1" x14ac:dyDescent="0.2"/>
    <row r="107" spans="1:12" hidden="1" x14ac:dyDescent="0.2">
      <c r="A107" s="3" t="e">
        <v>#REF!</v>
      </c>
      <c r="L107" s="46"/>
    </row>
    <row r="108" spans="1:12" hidden="1" x14ac:dyDescent="0.2">
      <c r="A108" s="3" t="e">
        <v>#REF!</v>
      </c>
      <c r="L108" s="46"/>
    </row>
    <row r="109" spans="1:12" hidden="1" x14ac:dyDescent="0.2">
      <c r="A109" s="3" t="e">
        <v>#REF!</v>
      </c>
      <c r="L109" s="46"/>
    </row>
    <row r="110" spans="1:12" hidden="1" x14ac:dyDescent="0.2">
      <c r="A110" s="3" t="e">
        <v>#REF!</v>
      </c>
    </row>
  </sheetData>
  <sheetProtection algorithmName="SHA-512" hashValue="qMV1o2qakNXoEZtlpH9tnnL0d1/AK/LuJC8f9mT9dbRK7CO8QyrY3yt+YBG6XfOf6fwO44mikUPTecK92gWmkQ==" saltValue="dQ3+8evY8IsmQTGgySPiwg==" spinCount="100000" sheet="1" objects="1" scenarios="1"/>
  <autoFilter ref="A3:AC87">
    <sortState ref="A4:AC87">
      <sortCondition ref="C3:C87"/>
    </sortState>
  </autoFilter>
  <mergeCells count="5">
    <mergeCell ref="M1:X1"/>
    <mergeCell ref="Z1:AC1"/>
    <mergeCell ref="H1:L1"/>
    <mergeCell ref="A1:D1"/>
    <mergeCell ref="F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0"/>
  <sheetViews>
    <sheetView zoomScale="90" zoomScaleNormal="90" workbookViewId="0">
      <pane xSplit="4" ySplit="3" topLeftCell="O4" activePane="bottomRight" state="frozen"/>
      <selection pane="topRight" activeCell="E1" sqref="E1"/>
      <selection pane="bottomLeft" activeCell="A4" sqref="A4"/>
      <selection pane="bottomRight" activeCell="Z55" sqref="Z55"/>
    </sheetView>
  </sheetViews>
  <sheetFormatPr defaultColWidth="9.140625" defaultRowHeight="14.25" x14ac:dyDescent="0.2"/>
  <cols>
    <col min="1" max="1" width="7.42578125" style="3" customWidth="1"/>
    <col min="2" max="2" width="13.7109375" style="3" hidden="1" customWidth="1"/>
    <col min="3" max="3" width="35" style="3" customWidth="1"/>
    <col min="4" max="4" width="33.5703125" style="3" hidden="1" customWidth="1"/>
    <col min="5" max="5" width="27.42578125" style="3" customWidth="1"/>
    <col min="6" max="6" width="16.140625" style="40" customWidth="1"/>
    <col min="7" max="7" width="10.7109375" style="36" customWidth="1"/>
    <col min="8" max="8" width="20.42578125" style="3" customWidth="1"/>
    <col min="9" max="11" width="13.7109375" style="3" customWidth="1"/>
    <col min="12" max="12" width="21.7109375" style="37" customWidth="1"/>
    <col min="13" max="14" width="13.7109375" style="3" customWidth="1"/>
    <col min="15" max="15" width="16.140625" style="3" customWidth="1"/>
    <col min="16" max="18" width="13.7109375" style="3" customWidth="1"/>
    <col min="19" max="19" width="15.28515625" style="3" customWidth="1"/>
    <col min="20" max="20" width="13.7109375" style="3" customWidth="1"/>
    <col min="21" max="22" width="13.7109375" style="38" customWidth="1"/>
    <col min="23" max="23" width="13.7109375" style="3" customWidth="1"/>
    <col min="24" max="24" width="15" style="3" customWidth="1"/>
    <col min="25" max="25" width="20.140625" style="3" customWidth="1"/>
    <col min="26" max="26" width="12.85546875" style="3" customWidth="1"/>
    <col min="27" max="27" width="18.42578125" style="3" customWidth="1"/>
    <col min="28" max="29" width="13.7109375" style="3" customWidth="1"/>
    <col min="30" max="16384" width="9.140625" style="3"/>
  </cols>
  <sheetData>
    <row r="1" spans="1:29" ht="30.75" customHeight="1" x14ac:dyDescent="0.2">
      <c r="A1" s="77" t="s">
        <v>0</v>
      </c>
      <c r="B1" s="78"/>
      <c r="C1" s="78"/>
      <c r="D1" s="79"/>
      <c r="E1" s="1" t="s">
        <v>1</v>
      </c>
      <c r="F1" s="80" t="s">
        <v>2</v>
      </c>
      <c r="G1" s="81"/>
      <c r="H1" s="74" t="s">
        <v>3</v>
      </c>
      <c r="I1" s="75"/>
      <c r="J1" s="75"/>
      <c r="K1" s="75"/>
      <c r="L1" s="76"/>
      <c r="M1" s="68" t="s">
        <v>4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70"/>
      <c r="Y1" s="2" t="s">
        <v>5</v>
      </c>
      <c r="Z1" s="71" t="s">
        <v>6</v>
      </c>
      <c r="AA1" s="72"/>
      <c r="AB1" s="72"/>
      <c r="AC1" s="73"/>
    </row>
    <row r="2" spans="1:29" ht="83.25" customHeight="1" x14ac:dyDescent="0.2">
      <c r="A2" s="4" t="s">
        <v>7</v>
      </c>
      <c r="B2" s="4" t="s">
        <v>8</v>
      </c>
      <c r="C2" s="4" t="s">
        <v>9</v>
      </c>
      <c r="D2" s="4" t="s">
        <v>10</v>
      </c>
      <c r="E2" s="5" t="s">
        <v>183</v>
      </c>
      <c r="F2" s="51" t="s">
        <v>184</v>
      </c>
      <c r="G2" s="8" t="s">
        <v>194</v>
      </c>
      <c r="H2" s="6" t="s">
        <v>185</v>
      </c>
      <c r="I2" s="6" t="s">
        <v>186</v>
      </c>
      <c r="J2" s="6" t="s">
        <v>181</v>
      </c>
      <c r="K2" s="6" t="s">
        <v>182</v>
      </c>
      <c r="L2" s="6" t="s">
        <v>187</v>
      </c>
      <c r="M2" s="48" t="s">
        <v>199</v>
      </c>
      <c r="N2" s="48" t="s">
        <v>12</v>
      </c>
      <c r="O2" s="48" t="s">
        <v>13</v>
      </c>
      <c r="P2" s="48" t="s">
        <v>14</v>
      </c>
      <c r="Q2" s="7" t="s">
        <v>18</v>
      </c>
      <c r="R2" s="48" t="s">
        <v>15</v>
      </c>
      <c r="S2" s="48" t="s">
        <v>196</v>
      </c>
      <c r="T2" s="48" t="s">
        <v>197</v>
      </c>
      <c r="U2" s="7" t="s">
        <v>16</v>
      </c>
      <c r="V2" s="7" t="s">
        <v>17</v>
      </c>
      <c r="W2" s="48" t="s">
        <v>198</v>
      </c>
      <c r="X2" s="48" t="s">
        <v>19</v>
      </c>
      <c r="Y2" s="8" t="s">
        <v>20</v>
      </c>
      <c r="Z2" s="49" t="s">
        <v>21</v>
      </c>
      <c r="AA2" s="49" t="s">
        <v>22</v>
      </c>
      <c r="AB2" s="49" t="s">
        <v>23</v>
      </c>
      <c r="AC2" s="49" t="s">
        <v>24</v>
      </c>
    </row>
    <row r="3" spans="1:29" ht="39" customHeight="1" x14ac:dyDescent="0.25">
      <c r="A3" s="9"/>
      <c r="B3" s="9"/>
      <c r="C3" s="10" t="s">
        <v>25</v>
      </c>
      <c r="D3" s="11" t="s">
        <v>25</v>
      </c>
      <c r="E3" s="12">
        <f>SUM(E4:E87)</f>
        <v>300033091</v>
      </c>
      <c r="F3" s="13">
        <f>SUM(F4:F87)</f>
        <v>980980</v>
      </c>
      <c r="G3" s="12"/>
      <c r="H3" s="12"/>
      <c r="I3" s="12"/>
      <c r="J3" s="12"/>
      <c r="K3" s="12"/>
      <c r="L3" s="52">
        <v>277554042</v>
      </c>
      <c r="M3" s="12">
        <f t="shared" ref="M3:AC3" si="0">SUM(M4:M87)</f>
        <v>77128</v>
      </c>
      <c r="N3" s="12">
        <f t="shared" si="0"/>
        <v>0</v>
      </c>
      <c r="O3" s="12">
        <f t="shared" si="0"/>
        <v>0</v>
      </c>
      <c r="P3" s="12">
        <f t="shared" si="0"/>
        <v>0</v>
      </c>
      <c r="Q3" s="12">
        <f t="shared" si="0"/>
        <v>0</v>
      </c>
      <c r="R3" s="12">
        <f t="shared" si="0"/>
        <v>0</v>
      </c>
      <c r="S3" s="12">
        <f t="shared" si="0"/>
        <v>3652817</v>
      </c>
      <c r="T3" s="12">
        <f t="shared" si="0"/>
        <v>4039104</v>
      </c>
      <c r="U3" s="14">
        <f t="shared" si="0"/>
        <v>550000</v>
      </c>
      <c r="V3" s="14">
        <f t="shared" si="0"/>
        <v>458296</v>
      </c>
      <c r="W3" s="12">
        <f t="shared" si="0"/>
        <v>55000</v>
      </c>
      <c r="X3" s="12">
        <f t="shared" si="0"/>
        <v>8832345</v>
      </c>
      <c r="Y3" s="12">
        <f t="shared" si="0"/>
        <v>286386387</v>
      </c>
      <c r="Z3" s="12">
        <f t="shared" si="0"/>
        <v>171967</v>
      </c>
      <c r="AA3" s="12">
        <f t="shared" si="0"/>
        <v>13474737</v>
      </c>
      <c r="AB3" s="12">
        <f t="shared" si="0"/>
        <v>0</v>
      </c>
      <c r="AC3" s="12">
        <f t="shared" si="0"/>
        <v>13646704</v>
      </c>
    </row>
    <row r="4" spans="1:29" s="58" customFormat="1" ht="15" x14ac:dyDescent="0.25">
      <c r="A4" s="60">
        <v>101</v>
      </c>
      <c r="B4" s="60"/>
      <c r="C4" s="61" t="s">
        <v>137</v>
      </c>
      <c r="D4" s="63" t="s">
        <v>138</v>
      </c>
      <c r="E4" s="15">
        <f t="shared" ref="E4:E35" si="1">SUM(L4+X4+AC4)</f>
        <v>4682641</v>
      </c>
      <c r="F4" s="27">
        <v>14780</v>
      </c>
      <c r="G4" s="28">
        <v>5</v>
      </c>
      <c r="H4" s="18">
        <v>507804</v>
      </c>
      <c r="I4" s="19">
        <v>219.28299999999999</v>
      </c>
      <c r="J4" s="20"/>
      <c r="K4" s="20">
        <v>16.010000000000002</v>
      </c>
      <c r="L4" s="29">
        <v>3985435</v>
      </c>
      <c r="M4" s="22"/>
      <c r="N4" s="22"/>
      <c r="O4" s="22"/>
      <c r="P4" s="22"/>
      <c r="Q4" s="22"/>
      <c r="R4" s="22"/>
      <c r="S4" s="22">
        <v>228520</v>
      </c>
      <c r="T4" s="22">
        <v>38035</v>
      </c>
      <c r="U4" s="23"/>
      <c r="V4" s="23">
        <v>58551</v>
      </c>
      <c r="W4" s="22"/>
      <c r="X4" s="22">
        <f t="shared" ref="X4:X35" si="2">SUM(M4:W4)</f>
        <v>325106</v>
      </c>
      <c r="Y4" s="22">
        <f t="shared" ref="Y4:Y35" si="3">X4+L4</f>
        <v>4310541</v>
      </c>
      <c r="Z4" s="22">
        <v>4900</v>
      </c>
      <c r="AA4" s="22">
        <v>367200</v>
      </c>
      <c r="AB4" s="22"/>
      <c r="AC4" s="22">
        <f t="shared" ref="AC4:AC35" si="4">SUM(Z4+AA4+AB4)</f>
        <v>372100</v>
      </c>
    </row>
    <row r="5" spans="1:29" ht="15" x14ac:dyDescent="0.25">
      <c r="A5" s="17">
        <v>102</v>
      </c>
      <c r="B5" s="17"/>
      <c r="C5" s="24" t="s">
        <v>50</v>
      </c>
      <c r="D5" s="26" t="s">
        <v>51</v>
      </c>
      <c r="E5" s="15">
        <f t="shared" si="1"/>
        <v>761476</v>
      </c>
      <c r="F5" s="16">
        <v>910</v>
      </c>
      <c r="G5" s="17">
        <v>1</v>
      </c>
      <c r="H5" s="18">
        <v>447378</v>
      </c>
      <c r="I5" s="19">
        <v>219.28299999999999</v>
      </c>
      <c r="J5" s="47"/>
      <c r="K5" s="47">
        <v>12.01</v>
      </c>
      <c r="L5" s="29">
        <v>657855</v>
      </c>
      <c r="M5" s="22"/>
      <c r="N5" s="22"/>
      <c r="O5" s="22"/>
      <c r="P5" s="22"/>
      <c r="Q5" s="22"/>
      <c r="R5" s="22"/>
      <c r="S5" s="22"/>
      <c r="T5" s="22">
        <v>7396</v>
      </c>
      <c r="U5" s="23"/>
      <c r="V5" s="23"/>
      <c r="W5" s="22"/>
      <c r="X5" s="22">
        <f t="shared" si="2"/>
        <v>7396</v>
      </c>
      <c r="Y5" s="22">
        <f t="shared" si="3"/>
        <v>665251</v>
      </c>
      <c r="Z5" s="22">
        <v>225</v>
      </c>
      <c r="AA5" s="22">
        <v>96000</v>
      </c>
      <c r="AB5" s="22"/>
      <c r="AC5" s="22">
        <f t="shared" si="4"/>
        <v>96225</v>
      </c>
    </row>
    <row r="6" spans="1:29" ht="15" x14ac:dyDescent="0.25">
      <c r="A6" s="17">
        <v>302</v>
      </c>
      <c r="B6" s="17"/>
      <c r="C6" s="24" t="s">
        <v>150</v>
      </c>
      <c r="D6" s="25" t="s">
        <v>151</v>
      </c>
      <c r="E6" s="15">
        <f t="shared" si="1"/>
        <v>5906517</v>
      </c>
      <c r="F6" s="16">
        <v>16970</v>
      </c>
      <c r="G6" s="17">
        <v>6</v>
      </c>
      <c r="H6" s="18">
        <v>514211</v>
      </c>
      <c r="I6" s="19">
        <v>219.28299999999999</v>
      </c>
      <c r="J6" s="20"/>
      <c r="K6" s="20">
        <v>12.01</v>
      </c>
      <c r="L6" s="29">
        <v>5449026</v>
      </c>
      <c r="M6" s="22"/>
      <c r="N6" s="22"/>
      <c r="O6" s="22"/>
      <c r="P6" s="22"/>
      <c r="Q6" s="22"/>
      <c r="R6" s="22"/>
      <c r="S6" s="22">
        <v>89436</v>
      </c>
      <c r="T6" s="22">
        <v>78183</v>
      </c>
      <c r="U6" s="23"/>
      <c r="V6" s="23"/>
      <c r="W6" s="22"/>
      <c r="X6" s="22">
        <f t="shared" si="2"/>
        <v>167619</v>
      </c>
      <c r="Y6" s="22">
        <f t="shared" si="3"/>
        <v>5616645</v>
      </c>
      <c r="Z6" s="22">
        <v>4200</v>
      </c>
      <c r="AA6" s="22">
        <v>285672</v>
      </c>
      <c r="AB6" s="22"/>
      <c r="AC6" s="22">
        <f t="shared" si="4"/>
        <v>289872</v>
      </c>
    </row>
    <row r="7" spans="1:29" ht="15" x14ac:dyDescent="0.25">
      <c r="A7" s="17">
        <v>232</v>
      </c>
      <c r="B7" s="17"/>
      <c r="C7" s="24" t="s">
        <v>94</v>
      </c>
      <c r="D7" s="25" t="s">
        <v>94</v>
      </c>
      <c r="E7" s="15">
        <f t="shared" si="1"/>
        <v>1559439</v>
      </c>
      <c r="F7" s="27">
        <v>3940</v>
      </c>
      <c r="G7" s="28">
        <v>2</v>
      </c>
      <c r="H7" s="18">
        <v>447378</v>
      </c>
      <c r="I7" s="19">
        <v>219.28299999999999</v>
      </c>
      <c r="J7" s="47">
        <v>9.2799999999999994</v>
      </c>
      <c r="K7" s="20"/>
      <c r="L7" s="29">
        <v>1347916</v>
      </c>
      <c r="M7" s="22"/>
      <c r="N7" s="22"/>
      <c r="O7" s="22"/>
      <c r="P7" s="22"/>
      <c r="Q7" s="22"/>
      <c r="R7" s="22"/>
      <c r="S7" s="22">
        <v>87000</v>
      </c>
      <c r="T7" s="22">
        <v>15848</v>
      </c>
      <c r="U7" s="23"/>
      <c r="V7" s="23"/>
      <c r="W7" s="22"/>
      <c r="X7" s="22">
        <f t="shared" si="2"/>
        <v>102848</v>
      </c>
      <c r="Y7" s="22">
        <f t="shared" si="3"/>
        <v>1450764</v>
      </c>
      <c r="Z7" s="22">
        <v>675</v>
      </c>
      <c r="AA7" s="22">
        <v>108000</v>
      </c>
      <c r="AB7" s="22"/>
      <c r="AC7" s="22">
        <f t="shared" si="4"/>
        <v>108675</v>
      </c>
    </row>
    <row r="8" spans="1:29" ht="15" x14ac:dyDescent="0.25">
      <c r="A8" s="17">
        <v>323</v>
      </c>
      <c r="B8" s="17"/>
      <c r="C8" s="24" t="s">
        <v>134</v>
      </c>
      <c r="D8" s="25" t="s">
        <v>135</v>
      </c>
      <c r="E8" s="15">
        <f t="shared" si="1"/>
        <v>3679803</v>
      </c>
      <c r="F8" s="27">
        <v>12670</v>
      </c>
      <c r="G8" s="28">
        <v>5</v>
      </c>
      <c r="H8" s="18">
        <v>507804</v>
      </c>
      <c r="I8" s="19">
        <v>219.28299999999999</v>
      </c>
      <c r="J8" s="20"/>
      <c r="K8" s="20">
        <v>12.01</v>
      </c>
      <c r="L8" s="29">
        <v>3438286</v>
      </c>
      <c r="M8" s="22"/>
      <c r="N8" s="22"/>
      <c r="O8" s="22"/>
      <c r="P8" s="22"/>
      <c r="Q8" s="22"/>
      <c r="R8" s="22"/>
      <c r="S8" s="22">
        <v>34800</v>
      </c>
      <c r="T8" s="22">
        <v>34865</v>
      </c>
      <c r="U8" s="23"/>
      <c r="V8" s="23"/>
      <c r="W8" s="22"/>
      <c r="X8" s="22">
        <f t="shared" si="2"/>
        <v>69665</v>
      </c>
      <c r="Y8" s="22">
        <f t="shared" si="3"/>
        <v>3507951</v>
      </c>
      <c r="Z8" s="22"/>
      <c r="AA8" s="22">
        <v>171852</v>
      </c>
      <c r="AB8" s="22"/>
      <c r="AC8" s="22">
        <f t="shared" si="4"/>
        <v>171852</v>
      </c>
    </row>
    <row r="9" spans="1:29" ht="15" x14ac:dyDescent="0.25">
      <c r="A9" s="17">
        <v>110</v>
      </c>
      <c r="B9" s="17"/>
      <c r="C9" s="24" t="s">
        <v>56</v>
      </c>
      <c r="D9" s="26" t="s">
        <v>56</v>
      </c>
      <c r="E9" s="15">
        <f t="shared" si="1"/>
        <v>823241</v>
      </c>
      <c r="F9" s="32">
        <v>1090</v>
      </c>
      <c r="G9" s="28">
        <v>1</v>
      </c>
      <c r="H9" s="18">
        <v>447378</v>
      </c>
      <c r="I9" s="19">
        <v>219.28299999999999</v>
      </c>
      <c r="J9" s="47"/>
      <c r="K9" s="47">
        <v>16.010000000000002</v>
      </c>
      <c r="L9" s="29">
        <v>703847</v>
      </c>
      <c r="M9" s="22"/>
      <c r="N9" s="22"/>
      <c r="O9" s="22"/>
      <c r="P9" s="22"/>
      <c r="Q9" s="22"/>
      <c r="R9" s="22"/>
      <c r="S9" s="22"/>
      <c r="T9" s="22">
        <v>23244</v>
      </c>
      <c r="U9" s="23"/>
      <c r="V9" s="23"/>
      <c r="W9" s="22"/>
      <c r="X9" s="22">
        <f t="shared" si="2"/>
        <v>23244</v>
      </c>
      <c r="Y9" s="22">
        <f t="shared" si="3"/>
        <v>727091</v>
      </c>
      <c r="Z9" s="22">
        <v>150</v>
      </c>
      <c r="AA9" s="22">
        <v>96000</v>
      </c>
      <c r="AB9" s="22"/>
      <c r="AC9" s="22">
        <f t="shared" si="4"/>
        <v>96150</v>
      </c>
    </row>
    <row r="10" spans="1:29" ht="15" x14ac:dyDescent="0.25">
      <c r="A10" s="17">
        <v>103</v>
      </c>
      <c r="B10" s="17"/>
      <c r="C10" s="24" t="s">
        <v>42</v>
      </c>
      <c r="D10" s="26" t="s">
        <v>43</v>
      </c>
      <c r="E10" s="15">
        <f t="shared" si="1"/>
        <v>596340</v>
      </c>
      <c r="F10" s="27">
        <v>610</v>
      </c>
      <c r="G10" s="17">
        <v>1</v>
      </c>
      <c r="H10" s="18">
        <v>447378</v>
      </c>
      <c r="I10" s="19">
        <v>219.28299999999999</v>
      </c>
      <c r="J10" s="47"/>
      <c r="K10" s="47">
        <v>16.010000000000002</v>
      </c>
      <c r="L10" s="29">
        <v>590907</v>
      </c>
      <c r="M10" s="22"/>
      <c r="N10" s="22"/>
      <c r="O10" s="22"/>
      <c r="P10" s="22"/>
      <c r="Q10" s="22"/>
      <c r="R10" s="22"/>
      <c r="S10" s="22"/>
      <c r="T10" s="22">
        <v>5283</v>
      </c>
      <c r="U10" s="23"/>
      <c r="V10" s="23"/>
      <c r="W10" s="22"/>
      <c r="X10" s="22">
        <f t="shared" si="2"/>
        <v>5283</v>
      </c>
      <c r="Y10" s="22">
        <f t="shared" si="3"/>
        <v>596190</v>
      </c>
      <c r="Z10" s="22">
        <v>150</v>
      </c>
      <c r="AA10" s="22"/>
      <c r="AB10" s="22"/>
      <c r="AC10" s="22">
        <f t="shared" si="4"/>
        <v>150</v>
      </c>
    </row>
    <row r="11" spans="1:29" ht="15" x14ac:dyDescent="0.25">
      <c r="A11" s="17">
        <v>201</v>
      </c>
      <c r="B11" s="17"/>
      <c r="C11" s="24" t="s">
        <v>102</v>
      </c>
      <c r="D11" s="25" t="s">
        <v>103</v>
      </c>
      <c r="E11" s="15">
        <f t="shared" si="1"/>
        <v>1737225</v>
      </c>
      <c r="F11" s="27">
        <v>5090</v>
      </c>
      <c r="G11" s="28">
        <v>3</v>
      </c>
      <c r="H11" s="18">
        <v>474389</v>
      </c>
      <c r="I11" s="19">
        <v>219.28299999999999</v>
      </c>
      <c r="J11" s="47">
        <v>7.27</v>
      </c>
      <c r="K11" s="20"/>
      <c r="L11" s="29">
        <v>1627544</v>
      </c>
      <c r="M11" s="22"/>
      <c r="N11" s="22"/>
      <c r="O11" s="22"/>
      <c r="P11" s="22"/>
      <c r="Q11" s="22"/>
      <c r="R11" s="22"/>
      <c r="S11" s="22">
        <v>87000</v>
      </c>
      <c r="T11" s="22">
        <v>21131</v>
      </c>
      <c r="U11" s="23"/>
      <c r="V11" s="23"/>
      <c r="W11" s="22"/>
      <c r="X11" s="22">
        <f t="shared" si="2"/>
        <v>108131</v>
      </c>
      <c r="Y11" s="22">
        <f t="shared" si="3"/>
        <v>1735675</v>
      </c>
      <c r="Z11" s="22">
        <v>1550</v>
      </c>
      <c r="AA11" s="22"/>
      <c r="AB11" s="22"/>
      <c r="AC11" s="22">
        <f t="shared" si="4"/>
        <v>1550</v>
      </c>
    </row>
    <row r="12" spans="1:29" ht="15" x14ac:dyDescent="0.25">
      <c r="A12" s="17">
        <v>324</v>
      </c>
      <c r="B12" s="17"/>
      <c r="C12" s="24" t="s">
        <v>97</v>
      </c>
      <c r="D12" s="25" t="s">
        <v>98</v>
      </c>
      <c r="E12" s="15">
        <f t="shared" si="1"/>
        <v>1533668</v>
      </c>
      <c r="F12" s="27">
        <v>4250</v>
      </c>
      <c r="G12" s="28">
        <v>2</v>
      </c>
      <c r="H12" s="18">
        <v>447378</v>
      </c>
      <c r="I12" s="19">
        <v>219.28299999999999</v>
      </c>
      <c r="J12" s="47"/>
      <c r="K12" s="20">
        <v>12.01</v>
      </c>
      <c r="L12" s="29">
        <v>1478729</v>
      </c>
      <c r="M12" s="22"/>
      <c r="N12" s="22"/>
      <c r="O12" s="22"/>
      <c r="P12" s="22"/>
      <c r="Q12" s="22"/>
      <c r="R12" s="22"/>
      <c r="S12" s="22"/>
      <c r="T12" s="22">
        <v>54939</v>
      </c>
      <c r="U12" s="23"/>
      <c r="V12" s="23"/>
      <c r="W12" s="22"/>
      <c r="X12" s="22">
        <f t="shared" si="2"/>
        <v>54939</v>
      </c>
      <c r="Y12" s="22">
        <f t="shared" si="3"/>
        <v>1533668</v>
      </c>
      <c r="Z12" s="22"/>
      <c r="AA12" s="22"/>
      <c r="AB12" s="22"/>
      <c r="AC12" s="22">
        <f t="shared" si="4"/>
        <v>0</v>
      </c>
    </row>
    <row r="13" spans="1:29" ht="15" x14ac:dyDescent="0.25">
      <c r="A13" s="17">
        <v>203</v>
      </c>
      <c r="B13" s="17"/>
      <c r="C13" s="24" t="s">
        <v>168</v>
      </c>
      <c r="D13" s="25" t="s">
        <v>168</v>
      </c>
      <c r="E13" s="15">
        <f t="shared" si="1"/>
        <v>8939654</v>
      </c>
      <c r="F13" s="27">
        <v>37310</v>
      </c>
      <c r="G13" s="28">
        <v>8</v>
      </c>
      <c r="H13" s="33">
        <v>583261</v>
      </c>
      <c r="I13" s="19">
        <v>219.28299999999999</v>
      </c>
      <c r="J13" s="20"/>
      <c r="K13" s="20"/>
      <c r="L13" s="29">
        <v>8764710</v>
      </c>
      <c r="M13" s="22"/>
      <c r="N13" s="22"/>
      <c r="O13" s="22"/>
      <c r="P13" s="22"/>
      <c r="Q13" s="22"/>
      <c r="R13" s="22"/>
      <c r="S13" s="22"/>
      <c r="T13" s="22">
        <v>120444</v>
      </c>
      <c r="U13" s="23">
        <f>30000+20000</f>
        <v>50000</v>
      </c>
      <c r="V13" s="23"/>
      <c r="W13" s="22"/>
      <c r="X13" s="22">
        <f t="shared" si="2"/>
        <v>170444</v>
      </c>
      <c r="Y13" s="22">
        <f t="shared" si="3"/>
        <v>8935154</v>
      </c>
      <c r="Z13" s="22">
        <v>4500</v>
      </c>
      <c r="AA13" s="22"/>
      <c r="AB13" s="22"/>
      <c r="AC13" s="22">
        <f t="shared" si="4"/>
        <v>4500</v>
      </c>
    </row>
    <row r="14" spans="1:29" ht="15" x14ac:dyDescent="0.25">
      <c r="A14" s="17">
        <v>304</v>
      </c>
      <c r="B14" s="17"/>
      <c r="C14" s="24" t="s">
        <v>104</v>
      </c>
      <c r="D14" s="25" t="s">
        <v>105</v>
      </c>
      <c r="E14" s="15">
        <f t="shared" si="1"/>
        <v>1873069</v>
      </c>
      <c r="F14" s="27">
        <v>5460</v>
      </c>
      <c r="G14" s="28">
        <v>3</v>
      </c>
      <c r="H14" s="18">
        <v>474389</v>
      </c>
      <c r="I14" s="19">
        <v>219.28299999999999</v>
      </c>
      <c r="J14" s="47">
        <v>9.2799999999999994</v>
      </c>
      <c r="K14" s="20"/>
      <c r="L14" s="29">
        <v>1759656</v>
      </c>
      <c r="M14" s="22"/>
      <c r="N14" s="22"/>
      <c r="O14" s="22"/>
      <c r="P14" s="22"/>
      <c r="Q14" s="22"/>
      <c r="R14" s="22"/>
      <c r="S14" s="22">
        <v>87000</v>
      </c>
      <c r="T14" s="22">
        <v>26413</v>
      </c>
      <c r="U14" s="23"/>
      <c r="V14" s="23"/>
      <c r="W14" s="22"/>
      <c r="X14" s="22">
        <f t="shared" si="2"/>
        <v>113413</v>
      </c>
      <c r="Y14" s="22">
        <f t="shared" si="3"/>
        <v>1873069</v>
      </c>
      <c r="Z14" s="22"/>
      <c r="AA14" s="22"/>
      <c r="AB14" s="22"/>
      <c r="AC14" s="22">
        <f t="shared" si="4"/>
        <v>0</v>
      </c>
    </row>
    <row r="15" spans="1:29" ht="15" x14ac:dyDescent="0.25">
      <c r="A15" s="17">
        <v>206</v>
      </c>
      <c r="B15" s="17"/>
      <c r="C15" s="24" t="s">
        <v>136</v>
      </c>
      <c r="D15" s="25" t="s">
        <v>136</v>
      </c>
      <c r="E15" s="15">
        <f t="shared" si="1"/>
        <v>4273247</v>
      </c>
      <c r="F15" s="27">
        <v>14610</v>
      </c>
      <c r="G15" s="28">
        <v>5</v>
      </c>
      <c r="H15" s="18">
        <v>507804</v>
      </c>
      <c r="I15" s="19">
        <v>219.28299999999999</v>
      </c>
      <c r="J15" s="20">
        <v>9.2799999999999994</v>
      </c>
      <c r="K15" s="20"/>
      <c r="L15" s="29">
        <v>3847109</v>
      </c>
      <c r="M15" s="22"/>
      <c r="N15" s="22"/>
      <c r="O15" s="22"/>
      <c r="P15" s="22"/>
      <c r="Q15" s="22"/>
      <c r="R15" s="22"/>
      <c r="S15" s="22">
        <v>139200</v>
      </c>
      <c r="T15" s="22">
        <v>72900</v>
      </c>
      <c r="U15" s="23"/>
      <c r="V15" s="23"/>
      <c r="W15" s="22"/>
      <c r="X15" s="22">
        <f t="shared" si="2"/>
        <v>212100</v>
      </c>
      <c r="Y15" s="22">
        <f t="shared" si="3"/>
        <v>4059209</v>
      </c>
      <c r="Z15" s="22">
        <v>1500</v>
      </c>
      <c r="AA15" s="22">
        <v>212538</v>
      </c>
      <c r="AB15" s="22"/>
      <c r="AC15" s="22">
        <f t="shared" si="4"/>
        <v>214038</v>
      </c>
    </row>
    <row r="16" spans="1:29" ht="15" x14ac:dyDescent="0.25">
      <c r="A16" s="17">
        <v>108</v>
      </c>
      <c r="B16" s="17"/>
      <c r="C16" s="24" t="s">
        <v>110</v>
      </c>
      <c r="D16" s="25" t="s">
        <v>110</v>
      </c>
      <c r="E16" s="15">
        <f t="shared" si="1"/>
        <v>2548890</v>
      </c>
      <c r="F16" s="32">
        <v>6510</v>
      </c>
      <c r="G16" s="28">
        <v>3</v>
      </c>
      <c r="H16" s="18">
        <v>474389</v>
      </c>
      <c r="I16" s="19">
        <v>219.28299999999999</v>
      </c>
      <c r="J16" s="47"/>
      <c r="K16" s="20">
        <v>16.010000000000002</v>
      </c>
      <c r="L16" s="29">
        <v>2006146</v>
      </c>
      <c r="M16" s="22"/>
      <c r="N16" s="22"/>
      <c r="O16" s="22"/>
      <c r="P16" s="22"/>
      <c r="Q16" s="22"/>
      <c r="R16" s="22"/>
      <c r="S16" s="22">
        <v>139200</v>
      </c>
      <c r="T16" s="22">
        <v>23244</v>
      </c>
      <c r="U16" s="23"/>
      <c r="V16" s="23"/>
      <c r="W16" s="22"/>
      <c r="X16" s="22">
        <f t="shared" si="2"/>
        <v>162444</v>
      </c>
      <c r="Y16" s="22">
        <f t="shared" si="3"/>
        <v>2168590</v>
      </c>
      <c r="Z16" s="22">
        <v>2300</v>
      </c>
      <c r="AA16" s="22">
        <v>378000</v>
      </c>
      <c r="AB16" s="22"/>
      <c r="AC16" s="22">
        <f t="shared" si="4"/>
        <v>380300</v>
      </c>
    </row>
    <row r="17" spans="1:29" ht="15" x14ac:dyDescent="0.25">
      <c r="A17" s="17">
        <v>235</v>
      </c>
      <c r="B17" s="17"/>
      <c r="C17" s="24" t="s">
        <v>117</v>
      </c>
      <c r="D17" s="25" t="s">
        <v>117</v>
      </c>
      <c r="E17" s="15">
        <f t="shared" si="1"/>
        <v>2251933</v>
      </c>
      <c r="F17" s="27">
        <v>7920</v>
      </c>
      <c r="G17" s="28">
        <v>4</v>
      </c>
      <c r="H17" s="18">
        <v>496408</v>
      </c>
      <c r="I17" s="19">
        <v>219.28299999999999</v>
      </c>
      <c r="J17" s="20"/>
      <c r="K17" s="20"/>
      <c r="L17" s="29">
        <v>2233129</v>
      </c>
      <c r="M17" s="22"/>
      <c r="N17" s="22"/>
      <c r="O17" s="22"/>
      <c r="P17" s="22"/>
      <c r="Q17" s="22"/>
      <c r="R17" s="22"/>
      <c r="S17" s="22"/>
      <c r="T17" s="22">
        <v>16904</v>
      </c>
      <c r="U17" s="23"/>
      <c r="V17" s="23"/>
      <c r="W17" s="22"/>
      <c r="X17" s="22">
        <f t="shared" si="2"/>
        <v>16904</v>
      </c>
      <c r="Y17" s="22">
        <f t="shared" si="3"/>
        <v>2250033</v>
      </c>
      <c r="Z17" s="22">
        <v>1900</v>
      </c>
      <c r="AA17" s="22"/>
      <c r="AB17" s="22"/>
      <c r="AC17" s="22">
        <f t="shared" si="4"/>
        <v>1900</v>
      </c>
    </row>
    <row r="18" spans="1:29" ht="15" x14ac:dyDescent="0.25">
      <c r="A18" s="17">
        <v>234</v>
      </c>
      <c r="B18" s="17"/>
      <c r="C18" s="24" t="s">
        <v>156</v>
      </c>
      <c r="D18" s="25" t="s">
        <v>157</v>
      </c>
      <c r="E18" s="15">
        <f t="shared" si="1"/>
        <v>4933832</v>
      </c>
      <c r="F18" s="27">
        <v>18140</v>
      </c>
      <c r="G18" s="28">
        <v>6</v>
      </c>
      <c r="H18" s="18">
        <v>514211</v>
      </c>
      <c r="I18" s="19">
        <v>219.28299999999999</v>
      </c>
      <c r="J18" s="20"/>
      <c r="K18" s="20"/>
      <c r="L18" s="29">
        <v>4492005</v>
      </c>
      <c r="M18" s="22"/>
      <c r="N18" s="22"/>
      <c r="O18" s="22"/>
      <c r="P18" s="22"/>
      <c r="Q18" s="22"/>
      <c r="R18" s="22"/>
      <c r="S18" s="22">
        <v>127600</v>
      </c>
      <c r="T18" s="22">
        <v>84522</v>
      </c>
      <c r="U18" s="23"/>
      <c r="V18" s="23">
        <v>12777</v>
      </c>
      <c r="W18" s="22"/>
      <c r="X18" s="22">
        <f t="shared" si="2"/>
        <v>224899</v>
      </c>
      <c r="Y18" s="22">
        <f t="shared" si="3"/>
        <v>4716904</v>
      </c>
      <c r="Z18" s="22">
        <v>2300</v>
      </c>
      <c r="AA18" s="22">
        <v>214628</v>
      </c>
      <c r="AB18" s="22"/>
      <c r="AC18" s="22">
        <f t="shared" si="4"/>
        <v>216928</v>
      </c>
    </row>
    <row r="19" spans="1:29" ht="15" x14ac:dyDescent="0.25">
      <c r="A19" s="17">
        <v>105</v>
      </c>
      <c r="B19" s="17"/>
      <c r="C19" s="24" t="s">
        <v>154</v>
      </c>
      <c r="D19" s="25" t="s">
        <v>155</v>
      </c>
      <c r="E19" s="15">
        <f t="shared" si="1"/>
        <v>5166002</v>
      </c>
      <c r="F19" s="27">
        <v>17660</v>
      </c>
      <c r="G19" s="28">
        <v>6</v>
      </c>
      <c r="H19" s="18">
        <v>514211</v>
      </c>
      <c r="I19" s="19">
        <v>219.28299999999999</v>
      </c>
      <c r="J19" s="20"/>
      <c r="K19" s="20">
        <v>16.010000000000002</v>
      </c>
      <c r="L19" s="29">
        <v>4669485</v>
      </c>
      <c r="M19" s="22"/>
      <c r="N19" s="22"/>
      <c r="O19" s="22"/>
      <c r="P19" s="22"/>
      <c r="Q19" s="22"/>
      <c r="R19" s="22"/>
      <c r="S19" s="22">
        <v>157760</v>
      </c>
      <c r="T19" s="22">
        <v>98257</v>
      </c>
      <c r="U19" s="23"/>
      <c r="V19" s="23"/>
      <c r="W19" s="22"/>
      <c r="X19" s="22">
        <f t="shared" si="2"/>
        <v>256017</v>
      </c>
      <c r="Y19" s="22">
        <f t="shared" si="3"/>
        <v>4925502</v>
      </c>
      <c r="Z19" s="22">
        <v>2900</v>
      </c>
      <c r="AA19" s="22">
        <v>237600</v>
      </c>
      <c r="AB19" s="22"/>
      <c r="AC19" s="22">
        <f t="shared" si="4"/>
        <v>240500</v>
      </c>
    </row>
    <row r="20" spans="1:29" ht="15" x14ac:dyDescent="0.25">
      <c r="A20" s="17">
        <v>133</v>
      </c>
      <c r="B20" s="17"/>
      <c r="C20" s="25" t="s">
        <v>44</v>
      </c>
      <c r="D20" s="25" t="s">
        <v>44</v>
      </c>
      <c r="E20" s="15">
        <f t="shared" si="1"/>
        <v>627281</v>
      </c>
      <c r="F20" s="30">
        <v>800</v>
      </c>
      <c r="G20" s="17">
        <v>1</v>
      </c>
      <c r="H20" s="18">
        <v>447378</v>
      </c>
      <c r="I20" s="19">
        <v>219.28299999999999</v>
      </c>
      <c r="J20" s="47"/>
      <c r="K20" s="47"/>
      <c r="L20" s="29">
        <v>622804</v>
      </c>
      <c r="M20" s="22"/>
      <c r="N20" s="22"/>
      <c r="O20" s="22"/>
      <c r="P20" s="22"/>
      <c r="Q20" s="22"/>
      <c r="R20" s="22"/>
      <c r="S20" s="22"/>
      <c r="T20" s="22">
        <v>4402</v>
      </c>
      <c r="U20" s="23"/>
      <c r="V20" s="23"/>
      <c r="W20" s="22"/>
      <c r="X20" s="22">
        <f t="shared" si="2"/>
        <v>4402</v>
      </c>
      <c r="Y20" s="22">
        <f t="shared" si="3"/>
        <v>627206</v>
      </c>
      <c r="Z20" s="22">
        <v>75</v>
      </c>
      <c r="AA20" s="22"/>
      <c r="AB20" s="22"/>
      <c r="AC20" s="22">
        <f t="shared" si="4"/>
        <v>75</v>
      </c>
    </row>
    <row r="21" spans="1:29" ht="15" x14ac:dyDescent="0.25">
      <c r="A21" s="17">
        <v>204</v>
      </c>
      <c r="B21" s="17"/>
      <c r="C21" s="24" t="s">
        <v>128</v>
      </c>
      <c r="D21" s="25" t="s">
        <v>129</v>
      </c>
      <c r="E21" s="15">
        <f t="shared" si="1"/>
        <v>3162927</v>
      </c>
      <c r="F21" s="16">
        <v>10980</v>
      </c>
      <c r="G21" s="17">
        <v>5</v>
      </c>
      <c r="H21" s="18">
        <v>507804</v>
      </c>
      <c r="I21" s="19">
        <v>219.28299999999999</v>
      </c>
      <c r="J21" s="20"/>
      <c r="K21" s="20"/>
      <c r="L21" s="29">
        <v>2915531</v>
      </c>
      <c r="M21" s="22"/>
      <c r="N21" s="22"/>
      <c r="O21" s="22"/>
      <c r="P21" s="22"/>
      <c r="Q21" s="22"/>
      <c r="R21" s="22"/>
      <c r="S21" s="22">
        <v>46400</v>
      </c>
      <c r="T21" s="22">
        <v>31696</v>
      </c>
      <c r="U21" s="23"/>
      <c r="V21" s="23"/>
      <c r="W21" s="22"/>
      <c r="X21" s="22">
        <f t="shared" si="2"/>
        <v>78096</v>
      </c>
      <c r="Y21" s="22">
        <f t="shared" si="3"/>
        <v>2993627</v>
      </c>
      <c r="Z21" s="22">
        <v>1900</v>
      </c>
      <c r="AA21" s="22">
        <v>167400</v>
      </c>
      <c r="AB21" s="22"/>
      <c r="AC21" s="22">
        <f t="shared" si="4"/>
        <v>169300</v>
      </c>
    </row>
    <row r="22" spans="1:29" ht="15" x14ac:dyDescent="0.25">
      <c r="A22" s="17">
        <v>209</v>
      </c>
      <c r="B22" s="17"/>
      <c r="C22" s="24" t="s">
        <v>72</v>
      </c>
      <c r="D22" s="26" t="s">
        <v>73</v>
      </c>
      <c r="E22" s="15">
        <f t="shared" si="1"/>
        <v>963458</v>
      </c>
      <c r="F22" s="16">
        <v>2200</v>
      </c>
      <c r="G22" s="17">
        <v>2</v>
      </c>
      <c r="H22" s="18">
        <v>447378</v>
      </c>
      <c r="I22" s="19">
        <v>219.28299999999999</v>
      </c>
      <c r="J22" s="47">
        <v>9.8000000000000007</v>
      </c>
      <c r="K22" s="47"/>
      <c r="L22" s="29">
        <v>951361</v>
      </c>
      <c r="M22" s="22"/>
      <c r="N22" s="22"/>
      <c r="O22" s="22"/>
      <c r="P22" s="22"/>
      <c r="Q22" s="22"/>
      <c r="R22" s="22"/>
      <c r="S22" s="22"/>
      <c r="T22" s="22">
        <v>11622</v>
      </c>
      <c r="U22" s="23"/>
      <c r="V22" s="23"/>
      <c r="W22" s="22"/>
      <c r="X22" s="22">
        <f t="shared" si="2"/>
        <v>11622</v>
      </c>
      <c r="Y22" s="22">
        <f t="shared" si="3"/>
        <v>962983</v>
      </c>
      <c r="Z22" s="22">
        <v>475</v>
      </c>
      <c r="AA22" s="22"/>
      <c r="AB22" s="22"/>
      <c r="AC22" s="22">
        <f t="shared" si="4"/>
        <v>475</v>
      </c>
    </row>
    <row r="23" spans="1:29" ht="15" x14ac:dyDescent="0.25">
      <c r="A23" s="17">
        <v>233</v>
      </c>
      <c r="B23" s="17"/>
      <c r="C23" s="24" t="s">
        <v>68</v>
      </c>
      <c r="D23" s="26" t="s">
        <v>69</v>
      </c>
      <c r="E23" s="15">
        <f t="shared" si="1"/>
        <v>880721</v>
      </c>
      <c r="F23" s="27">
        <v>1790</v>
      </c>
      <c r="G23" s="28">
        <v>1</v>
      </c>
      <c r="H23" s="18">
        <v>447378</v>
      </c>
      <c r="I23" s="19">
        <v>219.28299999999999</v>
      </c>
      <c r="J23" s="47">
        <v>10.5</v>
      </c>
      <c r="K23" s="47"/>
      <c r="L23" s="29">
        <v>858690</v>
      </c>
      <c r="M23" s="22"/>
      <c r="N23" s="22"/>
      <c r="O23" s="22"/>
      <c r="P23" s="22"/>
      <c r="Q23" s="22"/>
      <c r="R23" s="22"/>
      <c r="S23" s="22"/>
      <c r="T23" s="22">
        <v>21131</v>
      </c>
      <c r="U23" s="23"/>
      <c r="V23" s="23"/>
      <c r="W23" s="22"/>
      <c r="X23" s="22">
        <f t="shared" si="2"/>
        <v>21131</v>
      </c>
      <c r="Y23" s="22">
        <f t="shared" si="3"/>
        <v>879821</v>
      </c>
      <c r="Z23" s="22">
        <v>900</v>
      </c>
      <c r="AA23" s="22"/>
      <c r="AB23" s="22"/>
      <c r="AC23" s="22">
        <f t="shared" si="4"/>
        <v>900</v>
      </c>
    </row>
    <row r="24" spans="1:29" ht="15" x14ac:dyDescent="0.25">
      <c r="A24" s="17">
        <v>205</v>
      </c>
      <c r="B24" s="17"/>
      <c r="C24" s="24" t="s">
        <v>166</v>
      </c>
      <c r="D24" s="25" t="s">
        <v>167</v>
      </c>
      <c r="E24" s="15">
        <f t="shared" si="1"/>
        <v>6922005</v>
      </c>
      <c r="F24" s="16">
        <v>27440</v>
      </c>
      <c r="G24" s="17">
        <v>7</v>
      </c>
      <c r="H24" s="18">
        <v>551230</v>
      </c>
      <c r="I24" s="19">
        <v>219.28299999999999</v>
      </c>
      <c r="J24" s="20"/>
      <c r="K24" s="20"/>
      <c r="L24" s="29">
        <v>6568356</v>
      </c>
      <c r="M24" s="22"/>
      <c r="N24" s="22"/>
      <c r="O24" s="22"/>
      <c r="P24" s="22"/>
      <c r="Q24" s="22"/>
      <c r="R24" s="22"/>
      <c r="S24" s="22"/>
      <c r="T24" s="22">
        <v>47544</v>
      </c>
      <c r="U24" s="23"/>
      <c r="V24" s="23"/>
      <c r="W24" s="22"/>
      <c r="X24" s="22">
        <f t="shared" si="2"/>
        <v>47544</v>
      </c>
      <c r="Y24" s="22">
        <f t="shared" si="3"/>
        <v>6615900</v>
      </c>
      <c r="Z24" s="22">
        <v>1900</v>
      </c>
      <c r="AA24" s="22">
        <v>304205</v>
      </c>
      <c r="AB24" s="22"/>
      <c r="AC24" s="22">
        <f t="shared" si="4"/>
        <v>306105</v>
      </c>
    </row>
    <row r="25" spans="1:29" ht="15" x14ac:dyDescent="0.25">
      <c r="A25" s="17">
        <v>107</v>
      </c>
      <c r="B25" s="17"/>
      <c r="C25" s="24" t="s">
        <v>101</v>
      </c>
      <c r="D25" s="25" t="s">
        <v>101</v>
      </c>
      <c r="E25" s="15">
        <f t="shared" si="1"/>
        <v>2223487</v>
      </c>
      <c r="F25" s="30">
        <v>4950</v>
      </c>
      <c r="G25" s="17">
        <v>2</v>
      </c>
      <c r="H25" s="18">
        <v>447378</v>
      </c>
      <c r="I25" s="19">
        <v>219.28299999999999</v>
      </c>
      <c r="J25" s="47"/>
      <c r="K25" s="20">
        <v>20.010000000000002</v>
      </c>
      <c r="L25" s="29">
        <v>2170717</v>
      </c>
      <c r="M25" s="22"/>
      <c r="N25" s="22"/>
      <c r="O25" s="22"/>
      <c r="P25" s="22"/>
      <c r="Q25" s="22"/>
      <c r="R25" s="22"/>
      <c r="S25" s="22"/>
      <c r="T25" s="22">
        <v>51770</v>
      </c>
      <c r="U25" s="23"/>
      <c r="V25" s="23"/>
      <c r="W25" s="22"/>
      <c r="X25" s="22">
        <f t="shared" si="2"/>
        <v>51770</v>
      </c>
      <c r="Y25" s="22">
        <f t="shared" si="3"/>
        <v>2222487</v>
      </c>
      <c r="Z25" s="22">
        <v>1000</v>
      </c>
      <c r="AA25" s="22"/>
      <c r="AB25" s="22"/>
      <c r="AC25" s="22">
        <f t="shared" si="4"/>
        <v>1000</v>
      </c>
    </row>
    <row r="26" spans="1:29" ht="15" x14ac:dyDescent="0.25">
      <c r="A26" s="17">
        <v>237</v>
      </c>
      <c r="B26" s="17"/>
      <c r="C26" s="24" t="s">
        <v>59</v>
      </c>
      <c r="D26" s="26" t="s">
        <v>60</v>
      </c>
      <c r="E26" s="15">
        <f t="shared" si="1"/>
        <v>829626</v>
      </c>
      <c r="F26" s="16">
        <v>1220</v>
      </c>
      <c r="G26" s="17">
        <v>1</v>
      </c>
      <c r="H26" s="18">
        <v>447378</v>
      </c>
      <c r="I26" s="19">
        <v>219.28299999999999</v>
      </c>
      <c r="J26" s="47">
        <v>10.77</v>
      </c>
      <c r="K26" s="47"/>
      <c r="L26" s="29">
        <v>728043</v>
      </c>
      <c r="M26" s="22"/>
      <c r="N26" s="22"/>
      <c r="O26" s="22"/>
      <c r="P26" s="22"/>
      <c r="Q26" s="22"/>
      <c r="R26" s="22"/>
      <c r="S26" s="22"/>
      <c r="T26" s="22">
        <v>5283</v>
      </c>
      <c r="U26" s="23"/>
      <c r="V26" s="23"/>
      <c r="W26" s="22"/>
      <c r="X26" s="22">
        <f t="shared" si="2"/>
        <v>5283</v>
      </c>
      <c r="Y26" s="22">
        <f t="shared" si="3"/>
        <v>733326</v>
      </c>
      <c r="Z26" s="22">
        <v>300</v>
      </c>
      <c r="AA26" s="22">
        <v>96000</v>
      </c>
      <c r="AB26" s="22"/>
      <c r="AC26" s="22">
        <f t="shared" si="4"/>
        <v>96300</v>
      </c>
    </row>
    <row r="27" spans="1:29" ht="15" x14ac:dyDescent="0.25">
      <c r="A27" s="17">
        <v>111</v>
      </c>
      <c r="B27" s="17"/>
      <c r="C27" s="24" t="s">
        <v>78</v>
      </c>
      <c r="D27" s="26" t="s">
        <v>79</v>
      </c>
      <c r="E27" s="15">
        <f t="shared" si="1"/>
        <v>1134923</v>
      </c>
      <c r="F27" s="32">
        <v>2530</v>
      </c>
      <c r="G27" s="28">
        <v>2</v>
      </c>
      <c r="H27" s="18">
        <v>447378</v>
      </c>
      <c r="I27" s="19">
        <v>219.28299999999999</v>
      </c>
      <c r="J27" s="47">
        <v>9.5699999999999985</v>
      </c>
      <c r="K27" s="20"/>
      <c r="L27" s="29">
        <v>1026376</v>
      </c>
      <c r="M27" s="22"/>
      <c r="N27" s="22"/>
      <c r="O27" s="22"/>
      <c r="P27" s="22"/>
      <c r="Q27" s="22"/>
      <c r="R27" s="22"/>
      <c r="S27" s="22"/>
      <c r="T27" s="22">
        <v>11622</v>
      </c>
      <c r="U27" s="23"/>
      <c r="V27" s="23"/>
      <c r="W27" s="22"/>
      <c r="X27" s="22">
        <f t="shared" si="2"/>
        <v>11622</v>
      </c>
      <c r="Y27" s="22">
        <f t="shared" si="3"/>
        <v>1037998</v>
      </c>
      <c r="Z27" s="22">
        <v>925</v>
      </c>
      <c r="AA27" s="22">
        <v>96000</v>
      </c>
      <c r="AB27" s="22"/>
      <c r="AC27" s="22">
        <f t="shared" si="4"/>
        <v>96925</v>
      </c>
    </row>
    <row r="28" spans="1:29" ht="15" x14ac:dyDescent="0.25">
      <c r="A28" s="17">
        <v>112</v>
      </c>
      <c r="B28" s="17"/>
      <c r="C28" s="24" t="s">
        <v>63</v>
      </c>
      <c r="D28" s="26" t="s">
        <v>64</v>
      </c>
      <c r="E28" s="15">
        <f t="shared" si="1"/>
        <v>862377</v>
      </c>
      <c r="F28" s="30">
        <v>1520</v>
      </c>
      <c r="G28" s="17">
        <v>1</v>
      </c>
      <c r="H28" s="18">
        <v>447378</v>
      </c>
      <c r="I28" s="19">
        <v>219.28299999999999</v>
      </c>
      <c r="J28" s="47"/>
      <c r="K28" s="47">
        <v>20.010000000000002</v>
      </c>
      <c r="L28" s="29">
        <v>849474</v>
      </c>
      <c r="M28" s="22"/>
      <c r="N28" s="22"/>
      <c r="O28" s="22"/>
      <c r="P28" s="22"/>
      <c r="Q28" s="22"/>
      <c r="R28" s="22"/>
      <c r="S28" s="22"/>
      <c r="T28" s="22">
        <v>12678</v>
      </c>
      <c r="U28" s="23"/>
      <c r="V28" s="23"/>
      <c r="W28" s="22"/>
      <c r="X28" s="22">
        <f t="shared" si="2"/>
        <v>12678</v>
      </c>
      <c r="Y28" s="22">
        <f t="shared" si="3"/>
        <v>862152</v>
      </c>
      <c r="Z28" s="22">
        <v>225</v>
      </c>
      <c r="AA28" s="22"/>
      <c r="AB28" s="22"/>
      <c r="AC28" s="22">
        <f t="shared" si="4"/>
        <v>225</v>
      </c>
    </row>
    <row r="29" spans="1:29" ht="15" x14ac:dyDescent="0.25">
      <c r="A29" s="17">
        <v>303</v>
      </c>
      <c r="B29" s="17"/>
      <c r="C29" s="24" t="s">
        <v>82</v>
      </c>
      <c r="D29" s="26" t="s">
        <v>83</v>
      </c>
      <c r="E29" s="15">
        <f t="shared" si="1"/>
        <v>1080787</v>
      </c>
      <c r="F29" s="16">
        <v>2850</v>
      </c>
      <c r="G29" s="17">
        <v>2</v>
      </c>
      <c r="H29" s="18">
        <v>447378</v>
      </c>
      <c r="I29" s="19">
        <v>219.28299999999999</v>
      </c>
      <c r="J29" s="20"/>
      <c r="K29" s="20"/>
      <c r="L29" s="29">
        <v>1072335</v>
      </c>
      <c r="M29" s="22"/>
      <c r="N29" s="22"/>
      <c r="O29" s="22"/>
      <c r="P29" s="22"/>
      <c r="Q29" s="22"/>
      <c r="R29" s="22"/>
      <c r="S29" s="22"/>
      <c r="T29" s="22">
        <v>8452</v>
      </c>
      <c r="U29" s="23"/>
      <c r="V29" s="23"/>
      <c r="W29" s="22"/>
      <c r="X29" s="22">
        <f t="shared" si="2"/>
        <v>8452</v>
      </c>
      <c r="Y29" s="22">
        <f t="shared" si="3"/>
        <v>1080787</v>
      </c>
      <c r="Z29" s="22"/>
      <c r="AA29" s="22"/>
      <c r="AB29" s="22"/>
      <c r="AC29" s="22">
        <f t="shared" si="4"/>
        <v>0</v>
      </c>
    </row>
    <row r="30" spans="1:29" ht="15" x14ac:dyDescent="0.25">
      <c r="A30" s="17">
        <v>307</v>
      </c>
      <c r="B30" s="17"/>
      <c r="C30" s="24" t="s">
        <v>31</v>
      </c>
      <c r="D30" s="26" t="s">
        <v>32</v>
      </c>
      <c r="E30" s="15">
        <f t="shared" si="1"/>
        <v>447479</v>
      </c>
      <c r="F30" s="27">
        <v>220</v>
      </c>
      <c r="G30" s="28">
        <v>0</v>
      </c>
      <c r="H30" s="18"/>
      <c r="I30" s="19"/>
      <c r="J30" s="47"/>
      <c r="K30" s="47"/>
      <c r="L30" s="29">
        <v>443077</v>
      </c>
      <c r="M30" s="22"/>
      <c r="N30" s="22"/>
      <c r="O30" s="22"/>
      <c r="P30" s="22"/>
      <c r="Q30" s="22"/>
      <c r="R30" s="22"/>
      <c r="S30" s="22"/>
      <c r="T30" s="22">
        <v>4402</v>
      </c>
      <c r="U30" s="23"/>
      <c r="V30" s="23"/>
      <c r="W30" s="22"/>
      <c r="X30" s="22">
        <f t="shared" si="2"/>
        <v>4402</v>
      </c>
      <c r="Y30" s="22">
        <f t="shared" si="3"/>
        <v>447479</v>
      </c>
      <c r="Z30" s="22"/>
      <c r="AA30" s="22"/>
      <c r="AB30" s="22"/>
      <c r="AC30" s="22">
        <f t="shared" si="4"/>
        <v>0</v>
      </c>
    </row>
    <row r="31" spans="1:29" ht="15" x14ac:dyDescent="0.25">
      <c r="A31" s="17">
        <v>207</v>
      </c>
      <c r="B31" s="17"/>
      <c r="C31" s="24" t="s">
        <v>113</v>
      </c>
      <c r="D31" s="25" t="s">
        <v>114</v>
      </c>
      <c r="E31" s="15">
        <f t="shared" si="1"/>
        <v>2195504</v>
      </c>
      <c r="F31" s="27">
        <v>7410</v>
      </c>
      <c r="G31" s="28">
        <v>3</v>
      </c>
      <c r="H31" s="18">
        <v>474389</v>
      </c>
      <c r="I31" s="19">
        <v>219.28299999999999</v>
      </c>
      <c r="J31" s="47">
        <v>9.2799999999999994</v>
      </c>
      <c r="K31" s="20"/>
      <c r="L31" s="29">
        <v>2168041</v>
      </c>
      <c r="M31" s="22"/>
      <c r="N31" s="22"/>
      <c r="O31" s="22"/>
      <c r="P31" s="22"/>
      <c r="Q31" s="22"/>
      <c r="R31" s="22"/>
      <c r="S31" s="22"/>
      <c r="T31" s="22">
        <v>26413</v>
      </c>
      <c r="U31" s="23"/>
      <c r="V31" s="23"/>
      <c r="W31" s="22"/>
      <c r="X31" s="22">
        <f t="shared" si="2"/>
        <v>26413</v>
      </c>
      <c r="Y31" s="22">
        <f t="shared" si="3"/>
        <v>2194454</v>
      </c>
      <c r="Z31" s="22">
        <v>1050</v>
      </c>
      <c r="AA31" s="22"/>
      <c r="AB31" s="22"/>
      <c r="AC31" s="22">
        <f t="shared" si="4"/>
        <v>1050</v>
      </c>
    </row>
    <row r="32" spans="1:29" ht="15" x14ac:dyDescent="0.25">
      <c r="A32" s="17">
        <v>113</v>
      </c>
      <c r="B32" s="17"/>
      <c r="C32" s="24" t="s">
        <v>88</v>
      </c>
      <c r="D32" s="25" t="s">
        <v>89</v>
      </c>
      <c r="E32" s="15">
        <f t="shared" si="1"/>
        <v>1262035</v>
      </c>
      <c r="F32" s="30">
        <v>3170</v>
      </c>
      <c r="G32" s="17">
        <v>2</v>
      </c>
      <c r="H32" s="18">
        <v>447378</v>
      </c>
      <c r="I32" s="19">
        <v>219.28299999999999</v>
      </c>
      <c r="J32" s="47"/>
      <c r="K32" s="20">
        <v>16.010000000000002</v>
      </c>
      <c r="L32" s="29">
        <v>1247857</v>
      </c>
      <c r="M32" s="22"/>
      <c r="N32" s="22"/>
      <c r="O32" s="22"/>
      <c r="P32" s="22"/>
      <c r="Q32" s="22"/>
      <c r="R32" s="22"/>
      <c r="S32" s="22"/>
      <c r="T32" s="22">
        <v>12678</v>
      </c>
      <c r="U32" s="23"/>
      <c r="V32" s="23"/>
      <c r="W32" s="22"/>
      <c r="X32" s="22">
        <f t="shared" si="2"/>
        <v>12678</v>
      </c>
      <c r="Y32" s="22">
        <f t="shared" si="3"/>
        <v>1260535</v>
      </c>
      <c r="Z32" s="22">
        <v>1500</v>
      </c>
      <c r="AA32" s="22"/>
      <c r="AB32" s="22"/>
      <c r="AC32" s="22">
        <f t="shared" si="4"/>
        <v>1500</v>
      </c>
    </row>
    <row r="33" spans="1:29" ht="15" x14ac:dyDescent="0.25">
      <c r="A33" s="17">
        <v>308</v>
      </c>
      <c r="B33" s="17"/>
      <c r="C33" s="24" t="s">
        <v>146</v>
      </c>
      <c r="D33" s="25" t="s">
        <v>147</v>
      </c>
      <c r="E33" s="15">
        <f t="shared" si="1"/>
        <v>4817751</v>
      </c>
      <c r="F33" s="27">
        <v>15830</v>
      </c>
      <c r="G33" s="28">
        <v>6</v>
      </c>
      <c r="H33" s="18">
        <v>514211</v>
      </c>
      <c r="I33" s="19">
        <v>219.28299999999999</v>
      </c>
      <c r="J33" s="20"/>
      <c r="K33" s="20">
        <v>12.01</v>
      </c>
      <c r="L33" s="29">
        <v>4524168</v>
      </c>
      <c r="M33" s="22"/>
      <c r="N33" s="22"/>
      <c r="O33" s="22"/>
      <c r="P33" s="22"/>
      <c r="Q33" s="22"/>
      <c r="R33" s="22"/>
      <c r="S33" s="22"/>
      <c r="T33" s="22">
        <v>55996</v>
      </c>
      <c r="U33" s="23"/>
      <c r="V33" s="23"/>
      <c r="W33" s="22"/>
      <c r="X33" s="22">
        <f t="shared" si="2"/>
        <v>55996</v>
      </c>
      <c r="Y33" s="22">
        <f t="shared" si="3"/>
        <v>4580164</v>
      </c>
      <c r="Z33" s="22">
        <v>4613</v>
      </c>
      <c r="AA33" s="22">
        <v>232974</v>
      </c>
      <c r="AB33" s="22"/>
      <c r="AC33" s="22">
        <f t="shared" si="4"/>
        <v>237587</v>
      </c>
    </row>
    <row r="34" spans="1:29" ht="15" x14ac:dyDescent="0.25">
      <c r="A34" s="17">
        <v>313</v>
      </c>
      <c r="B34" s="17"/>
      <c r="C34" s="25" t="s">
        <v>170</v>
      </c>
      <c r="D34" s="25" t="s">
        <v>170</v>
      </c>
      <c r="E34" s="15">
        <f t="shared" si="1"/>
        <v>15789382</v>
      </c>
      <c r="F34" s="16">
        <v>53140</v>
      </c>
      <c r="G34" s="17">
        <v>9</v>
      </c>
      <c r="H34" s="18">
        <v>601866</v>
      </c>
      <c r="I34" s="19">
        <v>219.28299999999999</v>
      </c>
      <c r="J34" s="20"/>
      <c r="K34" s="20">
        <v>12.01</v>
      </c>
      <c r="L34" s="29">
        <v>14861631</v>
      </c>
      <c r="M34" s="22"/>
      <c r="N34" s="22"/>
      <c r="O34" s="22"/>
      <c r="P34" s="22"/>
      <c r="Q34" s="22"/>
      <c r="R34" s="22"/>
      <c r="S34" s="22"/>
      <c r="T34" s="22">
        <v>103540</v>
      </c>
      <c r="U34" s="23"/>
      <c r="V34" s="23"/>
      <c r="W34" s="22"/>
      <c r="X34" s="22">
        <f t="shared" si="2"/>
        <v>103540</v>
      </c>
      <c r="Y34" s="22">
        <f t="shared" si="3"/>
        <v>14965171</v>
      </c>
      <c r="Z34" s="22">
        <v>12500</v>
      </c>
      <c r="AA34" s="22">
        <v>811711</v>
      </c>
      <c r="AB34" s="22"/>
      <c r="AC34" s="22">
        <f t="shared" si="4"/>
        <v>824211</v>
      </c>
    </row>
    <row r="35" spans="1:29" ht="15" x14ac:dyDescent="0.25">
      <c r="A35" s="17">
        <v>202</v>
      </c>
      <c r="B35" s="17"/>
      <c r="C35" s="24" t="s">
        <v>115</v>
      </c>
      <c r="D35" s="25" t="s">
        <v>116</v>
      </c>
      <c r="E35" s="15">
        <f t="shared" si="1"/>
        <v>2320585</v>
      </c>
      <c r="F35" s="27">
        <v>7540</v>
      </c>
      <c r="G35" s="28">
        <v>4</v>
      </c>
      <c r="H35" s="18">
        <v>496408</v>
      </c>
      <c r="I35" s="19">
        <v>219.28299999999999</v>
      </c>
      <c r="J35" s="47">
        <v>6.93</v>
      </c>
      <c r="K35" s="20"/>
      <c r="L35" s="29">
        <v>2202054</v>
      </c>
      <c r="M35" s="22"/>
      <c r="N35" s="22"/>
      <c r="O35" s="22"/>
      <c r="P35" s="22"/>
      <c r="Q35" s="22"/>
      <c r="R35" s="22"/>
      <c r="S35" s="22"/>
      <c r="T35" s="22">
        <v>21131</v>
      </c>
      <c r="U35" s="23"/>
      <c r="V35" s="23"/>
      <c r="W35" s="22"/>
      <c r="X35" s="22">
        <f t="shared" si="2"/>
        <v>21131</v>
      </c>
      <c r="Y35" s="22">
        <f t="shared" si="3"/>
        <v>2223185</v>
      </c>
      <c r="Z35" s="22">
        <v>1400</v>
      </c>
      <c r="AA35" s="22">
        <v>96000</v>
      </c>
      <c r="AB35" s="22"/>
      <c r="AC35" s="22">
        <f t="shared" si="4"/>
        <v>97400</v>
      </c>
    </row>
    <row r="36" spans="1:29" ht="15" x14ac:dyDescent="0.25">
      <c r="A36" s="17">
        <v>114</v>
      </c>
      <c r="B36" s="17"/>
      <c r="C36" s="24" t="s">
        <v>80</v>
      </c>
      <c r="D36" s="26" t="s">
        <v>81</v>
      </c>
      <c r="E36" s="15">
        <f t="shared" ref="E36:E67" si="5">SUM(L36+X36+AC36)</f>
        <v>1348338</v>
      </c>
      <c r="F36" s="32">
        <v>2830</v>
      </c>
      <c r="G36" s="28">
        <v>2</v>
      </c>
      <c r="H36" s="18">
        <v>447378</v>
      </c>
      <c r="I36" s="19">
        <v>219.28299999999999</v>
      </c>
      <c r="J36" s="20"/>
      <c r="K36" s="20">
        <v>20.010000000000002</v>
      </c>
      <c r="L36" s="29">
        <v>1124577</v>
      </c>
      <c r="M36" s="22"/>
      <c r="N36" s="22"/>
      <c r="O36" s="22"/>
      <c r="P36" s="22"/>
      <c r="Q36" s="22"/>
      <c r="R36" s="22"/>
      <c r="S36" s="22"/>
      <c r="T36" s="22">
        <v>17961</v>
      </c>
      <c r="U36" s="23"/>
      <c r="V36" s="23"/>
      <c r="W36" s="22"/>
      <c r="X36" s="22">
        <f t="shared" ref="X36:X67" si="6">SUM(M36:W36)</f>
        <v>17961</v>
      </c>
      <c r="Y36" s="22">
        <f t="shared" ref="Y36:Y67" si="7">X36+L36</f>
        <v>1142538</v>
      </c>
      <c r="Z36" s="22">
        <v>600</v>
      </c>
      <c r="AA36" s="22">
        <v>205200</v>
      </c>
      <c r="AB36" s="22"/>
      <c r="AC36" s="22">
        <f t="shared" ref="AC36:AC67" si="8">SUM(Z36+AA36+AB36)</f>
        <v>205800</v>
      </c>
    </row>
    <row r="37" spans="1:29" ht="15" x14ac:dyDescent="0.25">
      <c r="A37" s="17">
        <v>115</v>
      </c>
      <c r="B37" s="17"/>
      <c r="C37" s="24" t="s">
        <v>74</v>
      </c>
      <c r="D37" s="26" t="s">
        <v>75</v>
      </c>
      <c r="E37" s="15">
        <f t="shared" si="5"/>
        <v>1112105</v>
      </c>
      <c r="F37" s="30">
        <v>2350</v>
      </c>
      <c r="G37" s="17">
        <v>2</v>
      </c>
      <c r="H37" s="18">
        <v>447378</v>
      </c>
      <c r="I37" s="19">
        <v>219.28299999999999</v>
      </c>
      <c r="J37" s="47">
        <v>17.399999999999999</v>
      </c>
      <c r="K37" s="47"/>
      <c r="L37" s="29">
        <v>1003583</v>
      </c>
      <c r="M37" s="22"/>
      <c r="N37" s="22"/>
      <c r="O37" s="22"/>
      <c r="P37" s="22"/>
      <c r="Q37" s="22"/>
      <c r="R37" s="22"/>
      <c r="S37" s="22"/>
      <c r="T37" s="22">
        <v>11622</v>
      </c>
      <c r="U37" s="23"/>
      <c r="V37" s="23"/>
      <c r="W37" s="22"/>
      <c r="X37" s="22">
        <f t="shared" si="6"/>
        <v>11622</v>
      </c>
      <c r="Y37" s="22">
        <f t="shared" si="7"/>
        <v>1015205</v>
      </c>
      <c r="Z37" s="22">
        <v>900</v>
      </c>
      <c r="AA37" s="22">
        <v>96000</v>
      </c>
      <c r="AB37" s="22"/>
      <c r="AC37" s="22">
        <f t="shared" si="8"/>
        <v>96900</v>
      </c>
    </row>
    <row r="38" spans="1:29" ht="15" x14ac:dyDescent="0.25">
      <c r="A38" s="17">
        <v>208</v>
      </c>
      <c r="B38" s="17"/>
      <c r="C38" s="24" t="s">
        <v>145</v>
      </c>
      <c r="D38" s="25" t="s">
        <v>145</v>
      </c>
      <c r="E38" s="15">
        <f t="shared" si="5"/>
        <v>4356075</v>
      </c>
      <c r="F38" s="16">
        <v>15460</v>
      </c>
      <c r="G38" s="17">
        <v>6</v>
      </c>
      <c r="H38" s="18">
        <v>514211</v>
      </c>
      <c r="I38" s="19">
        <v>219.28299999999999</v>
      </c>
      <c r="J38" s="20">
        <v>9.2799999999999994</v>
      </c>
      <c r="K38" s="20"/>
      <c r="L38" s="29">
        <v>4047795</v>
      </c>
      <c r="M38" s="22"/>
      <c r="N38" s="22"/>
      <c r="O38" s="22"/>
      <c r="P38" s="22"/>
      <c r="Q38" s="22"/>
      <c r="R38" s="22"/>
      <c r="S38" s="22">
        <v>87000</v>
      </c>
      <c r="T38" s="22">
        <v>48600</v>
      </c>
      <c r="U38" s="23"/>
      <c r="V38" s="23"/>
      <c r="W38" s="22"/>
      <c r="X38" s="22">
        <f t="shared" si="6"/>
        <v>135600</v>
      </c>
      <c r="Y38" s="22">
        <f t="shared" si="7"/>
        <v>4183395</v>
      </c>
      <c r="Z38" s="22">
        <v>2700</v>
      </c>
      <c r="AA38" s="22">
        <v>169980</v>
      </c>
      <c r="AB38" s="22"/>
      <c r="AC38" s="22">
        <f t="shared" si="8"/>
        <v>172680</v>
      </c>
    </row>
    <row r="39" spans="1:29" ht="15" x14ac:dyDescent="0.25">
      <c r="A39" s="17">
        <v>306</v>
      </c>
      <c r="B39" s="17"/>
      <c r="C39" s="24" t="s">
        <v>28</v>
      </c>
      <c r="D39" s="25" t="s">
        <v>28</v>
      </c>
      <c r="E39" s="15">
        <f t="shared" si="5"/>
        <v>333439</v>
      </c>
      <c r="F39" s="16">
        <v>150</v>
      </c>
      <c r="G39" s="17">
        <v>0</v>
      </c>
      <c r="H39" s="18"/>
      <c r="I39" s="19"/>
      <c r="J39" s="47"/>
      <c r="K39" s="47"/>
      <c r="L39" s="29">
        <v>329037</v>
      </c>
      <c r="M39" s="22"/>
      <c r="N39" s="22"/>
      <c r="O39" s="22"/>
      <c r="P39" s="22"/>
      <c r="Q39" s="22"/>
      <c r="R39" s="22"/>
      <c r="S39" s="22"/>
      <c r="T39" s="22">
        <v>4402</v>
      </c>
      <c r="U39" s="23"/>
      <c r="V39" s="23"/>
      <c r="W39" s="22"/>
      <c r="X39" s="22">
        <f t="shared" si="6"/>
        <v>4402</v>
      </c>
      <c r="Y39" s="22">
        <f t="shared" si="7"/>
        <v>333439</v>
      </c>
      <c r="Z39" s="22"/>
      <c r="AA39" s="22"/>
      <c r="AB39" s="22"/>
      <c r="AC39" s="22">
        <f t="shared" si="8"/>
        <v>0</v>
      </c>
    </row>
    <row r="40" spans="1:29" ht="15" x14ac:dyDescent="0.25">
      <c r="A40" s="17">
        <v>116</v>
      </c>
      <c r="B40" s="17"/>
      <c r="C40" s="24" t="s">
        <v>139</v>
      </c>
      <c r="D40" s="25" t="s">
        <v>140</v>
      </c>
      <c r="E40" s="15">
        <f t="shared" si="5"/>
        <v>4461527</v>
      </c>
      <c r="F40" s="30">
        <v>14880</v>
      </c>
      <c r="G40" s="17">
        <v>5</v>
      </c>
      <c r="H40" s="18">
        <v>507804</v>
      </c>
      <c r="I40" s="19">
        <v>219.28299999999999</v>
      </c>
      <c r="J40" s="20"/>
      <c r="K40" s="20">
        <v>12.01</v>
      </c>
      <c r="L40" s="29">
        <v>3949444</v>
      </c>
      <c r="M40" s="22"/>
      <c r="N40" s="22"/>
      <c r="O40" s="22"/>
      <c r="P40" s="22"/>
      <c r="Q40" s="22"/>
      <c r="R40" s="22"/>
      <c r="S40" s="22">
        <v>87000</v>
      </c>
      <c r="T40" s="22">
        <v>53883</v>
      </c>
      <c r="U40" s="23"/>
      <c r="V40" s="23"/>
      <c r="W40" s="22"/>
      <c r="X40" s="22">
        <f t="shared" si="6"/>
        <v>140883</v>
      </c>
      <c r="Y40" s="22">
        <f t="shared" si="7"/>
        <v>4090327</v>
      </c>
      <c r="Z40" s="22">
        <v>4000</v>
      </c>
      <c r="AA40" s="22">
        <v>367200</v>
      </c>
      <c r="AB40" s="22"/>
      <c r="AC40" s="22">
        <f t="shared" si="8"/>
        <v>371200</v>
      </c>
    </row>
    <row r="41" spans="1:29" ht="15" x14ac:dyDescent="0.25">
      <c r="A41" s="17">
        <v>117</v>
      </c>
      <c r="B41" s="17"/>
      <c r="C41" s="24" t="s">
        <v>70</v>
      </c>
      <c r="D41" s="26" t="s">
        <v>71</v>
      </c>
      <c r="E41" s="15">
        <f t="shared" si="5"/>
        <v>942591</v>
      </c>
      <c r="F41" s="30">
        <v>2020</v>
      </c>
      <c r="G41" s="17">
        <v>2</v>
      </c>
      <c r="H41" s="18">
        <v>447378</v>
      </c>
      <c r="I41" s="19">
        <v>219.28299999999999</v>
      </c>
      <c r="J41" s="47"/>
      <c r="K41" s="47">
        <v>12.01</v>
      </c>
      <c r="L41" s="29">
        <v>922017</v>
      </c>
      <c r="M41" s="22"/>
      <c r="N41" s="22"/>
      <c r="O41" s="22"/>
      <c r="P41" s="22"/>
      <c r="Q41" s="22"/>
      <c r="R41" s="22"/>
      <c r="S41" s="22"/>
      <c r="T41" s="22">
        <v>20074</v>
      </c>
      <c r="U41" s="23"/>
      <c r="V41" s="23"/>
      <c r="W41" s="22"/>
      <c r="X41" s="22">
        <f t="shared" si="6"/>
        <v>20074</v>
      </c>
      <c r="Y41" s="22">
        <f t="shared" si="7"/>
        <v>942091</v>
      </c>
      <c r="Z41" s="22">
        <v>500</v>
      </c>
      <c r="AA41" s="22"/>
      <c r="AB41" s="22"/>
      <c r="AC41" s="22">
        <f t="shared" si="8"/>
        <v>500</v>
      </c>
    </row>
    <row r="42" spans="1:29" ht="15" x14ac:dyDescent="0.25">
      <c r="A42" s="17">
        <v>130</v>
      </c>
      <c r="B42" s="17"/>
      <c r="C42" s="24" t="s">
        <v>61</v>
      </c>
      <c r="D42" s="26" t="s">
        <v>62</v>
      </c>
      <c r="E42" s="15">
        <f t="shared" si="5"/>
        <v>938616</v>
      </c>
      <c r="F42" s="16">
        <v>1330</v>
      </c>
      <c r="G42" s="17">
        <v>1</v>
      </c>
      <c r="H42" s="18">
        <v>447378</v>
      </c>
      <c r="I42" s="19">
        <v>219.28299999999999</v>
      </c>
      <c r="J42" s="47"/>
      <c r="K42" s="47">
        <v>16.010000000000002</v>
      </c>
      <c r="L42" s="29">
        <v>760318</v>
      </c>
      <c r="M42" s="22"/>
      <c r="N42" s="22"/>
      <c r="O42" s="22"/>
      <c r="P42" s="22"/>
      <c r="Q42" s="22"/>
      <c r="R42" s="22"/>
      <c r="S42" s="22"/>
      <c r="T42" s="22">
        <v>15848</v>
      </c>
      <c r="U42" s="23"/>
      <c r="V42" s="23"/>
      <c r="W42" s="22"/>
      <c r="X42" s="22">
        <f t="shared" si="6"/>
        <v>15848</v>
      </c>
      <c r="Y42" s="22">
        <f t="shared" si="7"/>
        <v>776166</v>
      </c>
      <c r="Z42" s="22">
        <v>450</v>
      </c>
      <c r="AA42" s="22">
        <v>162000</v>
      </c>
      <c r="AB42" s="22"/>
      <c r="AC42" s="22">
        <f t="shared" si="8"/>
        <v>162450</v>
      </c>
    </row>
    <row r="43" spans="1:29" ht="15" x14ac:dyDescent="0.25">
      <c r="A43" s="17">
        <v>226</v>
      </c>
      <c r="B43" s="17"/>
      <c r="C43" s="24" t="s">
        <v>52</v>
      </c>
      <c r="D43" s="26" t="s">
        <v>53</v>
      </c>
      <c r="E43" s="15">
        <f t="shared" si="5"/>
        <v>789428</v>
      </c>
      <c r="F43" s="16">
        <v>970</v>
      </c>
      <c r="G43" s="17">
        <v>1</v>
      </c>
      <c r="H43" s="18">
        <v>447378</v>
      </c>
      <c r="I43" s="19">
        <v>219.28299999999999</v>
      </c>
      <c r="J43" s="47">
        <v>10.83</v>
      </c>
      <c r="K43" s="47"/>
      <c r="L43" s="29">
        <v>670588</v>
      </c>
      <c r="M43" s="22"/>
      <c r="N43" s="22"/>
      <c r="O43" s="22"/>
      <c r="P43" s="22"/>
      <c r="Q43" s="22"/>
      <c r="R43" s="22"/>
      <c r="S43" s="22"/>
      <c r="T43" s="22">
        <v>10565</v>
      </c>
      <c r="U43" s="23"/>
      <c r="V43" s="23"/>
      <c r="W43" s="22"/>
      <c r="X43" s="22">
        <f t="shared" si="6"/>
        <v>10565</v>
      </c>
      <c r="Y43" s="22">
        <f t="shared" si="7"/>
        <v>681153</v>
      </c>
      <c r="Z43" s="22">
        <v>275</v>
      </c>
      <c r="AA43" s="22">
        <v>108000</v>
      </c>
      <c r="AB43" s="22"/>
      <c r="AC43" s="22">
        <f t="shared" si="8"/>
        <v>108275</v>
      </c>
    </row>
    <row r="44" spans="1:29" ht="15" x14ac:dyDescent="0.25">
      <c r="A44" s="17">
        <v>310</v>
      </c>
      <c r="B44" s="17"/>
      <c r="C44" s="25" t="s">
        <v>127</v>
      </c>
      <c r="D44" s="25" t="s">
        <v>127</v>
      </c>
      <c r="E44" s="15">
        <f t="shared" si="5"/>
        <v>3206313</v>
      </c>
      <c r="F44" s="16">
        <v>9910</v>
      </c>
      <c r="G44" s="17">
        <v>4</v>
      </c>
      <c r="H44" s="18">
        <v>496408</v>
      </c>
      <c r="I44" s="19">
        <v>219.28299999999999</v>
      </c>
      <c r="J44" s="20"/>
      <c r="K44" s="20">
        <v>12.01</v>
      </c>
      <c r="L44" s="29">
        <v>2788522</v>
      </c>
      <c r="M44" s="22"/>
      <c r="N44" s="22"/>
      <c r="O44" s="22"/>
      <c r="P44" s="22"/>
      <c r="Q44" s="22"/>
      <c r="R44" s="22"/>
      <c r="S44" s="22">
        <v>154860</v>
      </c>
      <c r="T44" s="22">
        <v>45431</v>
      </c>
      <c r="U44" s="23"/>
      <c r="V44" s="23"/>
      <c r="W44" s="22"/>
      <c r="X44" s="22">
        <f t="shared" si="6"/>
        <v>200291</v>
      </c>
      <c r="Y44" s="22">
        <f t="shared" si="7"/>
        <v>2988813</v>
      </c>
      <c r="Z44" s="22">
        <v>1500</v>
      </c>
      <c r="AA44" s="22">
        <v>216000</v>
      </c>
      <c r="AB44" s="22"/>
      <c r="AC44" s="22">
        <f t="shared" si="8"/>
        <v>217500</v>
      </c>
    </row>
    <row r="45" spans="1:29" ht="15" x14ac:dyDescent="0.25">
      <c r="A45" s="17">
        <v>305</v>
      </c>
      <c r="B45" s="17"/>
      <c r="C45" s="24" t="s">
        <v>169</v>
      </c>
      <c r="D45" s="25" t="s">
        <v>169</v>
      </c>
      <c r="E45" s="15">
        <f t="shared" si="5"/>
        <v>11639272</v>
      </c>
      <c r="F45" s="16">
        <v>40210</v>
      </c>
      <c r="G45" s="17">
        <v>8</v>
      </c>
      <c r="H45" s="33">
        <v>583261</v>
      </c>
      <c r="I45" s="19">
        <v>219.28299999999999</v>
      </c>
      <c r="J45" s="20"/>
      <c r="K45" s="20">
        <v>12.01</v>
      </c>
      <c r="L45" s="29">
        <v>10739927</v>
      </c>
      <c r="M45" s="22"/>
      <c r="N45" s="22"/>
      <c r="O45" s="22"/>
      <c r="P45" s="22"/>
      <c r="Q45" s="22"/>
      <c r="R45" s="22"/>
      <c r="S45" s="22">
        <v>139200</v>
      </c>
      <c r="T45" s="22">
        <v>174327</v>
      </c>
      <c r="U45" s="23">
        <v>0</v>
      </c>
      <c r="V45" s="23"/>
      <c r="W45" s="22"/>
      <c r="X45" s="22">
        <f t="shared" si="6"/>
        <v>313527</v>
      </c>
      <c r="Y45" s="22">
        <f t="shared" si="7"/>
        <v>11053454</v>
      </c>
      <c r="Z45" s="22">
        <v>6800</v>
      </c>
      <c r="AA45" s="22">
        <v>579018</v>
      </c>
      <c r="AB45" s="22"/>
      <c r="AC45" s="22">
        <f t="shared" si="8"/>
        <v>585818</v>
      </c>
    </row>
    <row r="46" spans="1:29" ht="15" x14ac:dyDescent="0.25">
      <c r="A46" s="17">
        <v>210</v>
      </c>
      <c r="B46" s="17"/>
      <c r="C46" s="24" t="s">
        <v>45</v>
      </c>
      <c r="D46" s="26" t="s">
        <v>45</v>
      </c>
      <c r="E46" s="15">
        <f t="shared" si="5"/>
        <v>629062</v>
      </c>
      <c r="F46" s="16">
        <v>740</v>
      </c>
      <c r="G46" s="17">
        <v>1</v>
      </c>
      <c r="H46" s="18">
        <v>447378</v>
      </c>
      <c r="I46" s="19">
        <v>219.28299999999999</v>
      </c>
      <c r="J46" s="47">
        <v>17.399999999999999</v>
      </c>
      <c r="K46" s="47"/>
      <c r="L46" s="29">
        <v>622523</v>
      </c>
      <c r="M46" s="22"/>
      <c r="N46" s="22"/>
      <c r="O46" s="22"/>
      <c r="P46" s="22"/>
      <c r="Q46" s="22"/>
      <c r="R46" s="22"/>
      <c r="S46" s="22"/>
      <c r="T46" s="22">
        <v>6339</v>
      </c>
      <c r="U46" s="23"/>
      <c r="V46" s="23"/>
      <c r="W46" s="22"/>
      <c r="X46" s="22">
        <f t="shared" si="6"/>
        <v>6339</v>
      </c>
      <c r="Y46" s="22">
        <f t="shared" si="7"/>
        <v>628862</v>
      </c>
      <c r="Z46" s="22">
        <v>200</v>
      </c>
      <c r="AA46" s="22"/>
      <c r="AB46" s="22"/>
      <c r="AC46" s="22">
        <f t="shared" si="8"/>
        <v>200</v>
      </c>
    </row>
    <row r="47" spans="1:29" ht="15" x14ac:dyDescent="0.25">
      <c r="A47" s="17">
        <v>311</v>
      </c>
      <c r="B47" s="17"/>
      <c r="C47" s="24" t="s">
        <v>132</v>
      </c>
      <c r="D47" s="25" t="s">
        <v>133</v>
      </c>
      <c r="E47" s="15">
        <f t="shared" si="5"/>
        <v>4847473</v>
      </c>
      <c r="F47" s="16">
        <v>12560</v>
      </c>
      <c r="G47" s="17">
        <v>5</v>
      </c>
      <c r="H47" s="18">
        <v>507804</v>
      </c>
      <c r="I47" s="19">
        <v>219.28299999999999</v>
      </c>
      <c r="J47" s="20"/>
      <c r="K47" s="20">
        <v>12.01</v>
      </c>
      <c r="L47" s="29">
        <v>4597317</v>
      </c>
      <c r="M47" s="22"/>
      <c r="N47" s="22"/>
      <c r="O47" s="22"/>
      <c r="P47" s="22"/>
      <c r="Q47" s="22"/>
      <c r="R47" s="22"/>
      <c r="S47" s="22">
        <v>143260</v>
      </c>
      <c r="T47" s="22">
        <v>104596</v>
      </c>
      <c r="U47" s="23"/>
      <c r="V47" s="23"/>
      <c r="W47" s="22"/>
      <c r="X47" s="22">
        <f t="shared" si="6"/>
        <v>247856</v>
      </c>
      <c r="Y47" s="22">
        <f t="shared" si="7"/>
        <v>4845173</v>
      </c>
      <c r="Z47" s="22">
        <v>2300</v>
      </c>
      <c r="AA47" s="22"/>
      <c r="AB47" s="22"/>
      <c r="AC47" s="22">
        <f t="shared" si="8"/>
        <v>2300</v>
      </c>
    </row>
    <row r="48" spans="1:29" ht="15" x14ac:dyDescent="0.25">
      <c r="A48" s="17">
        <v>312</v>
      </c>
      <c r="B48" s="17"/>
      <c r="C48" s="24" t="s">
        <v>76</v>
      </c>
      <c r="D48" s="25" t="s">
        <v>77</v>
      </c>
      <c r="E48" s="15">
        <f t="shared" si="5"/>
        <v>1171461</v>
      </c>
      <c r="F48" s="27">
        <v>2360</v>
      </c>
      <c r="G48" s="28">
        <v>2</v>
      </c>
      <c r="H48" s="18">
        <v>447378</v>
      </c>
      <c r="I48" s="19">
        <v>219.28299999999999</v>
      </c>
      <c r="J48" s="20"/>
      <c r="K48" s="20">
        <v>12.01</v>
      </c>
      <c r="L48" s="29">
        <v>1040830</v>
      </c>
      <c r="M48" s="22"/>
      <c r="N48" s="22"/>
      <c r="O48" s="22"/>
      <c r="P48" s="22"/>
      <c r="Q48" s="22"/>
      <c r="R48" s="22"/>
      <c r="S48" s="22"/>
      <c r="T48" s="22">
        <v>21131</v>
      </c>
      <c r="U48" s="23"/>
      <c r="V48" s="23"/>
      <c r="W48" s="22"/>
      <c r="X48" s="22">
        <f t="shared" si="6"/>
        <v>21131</v>
      </c>
      <c r="Y48" s="22">
        <f t="shared" si="7"/>
        <v>1061961</v>
      </c>
      <c r="Z48" s="22">
        <v>1500</v>
      </c>
      <c r="AA48" s="22">
        <v>108000</v>
      </c>
      <c r="AB48" s="22"/>
      <c r="AC48" s="22">
        <f t="shared" si="8"/>
        <v>109500</v>
      </c>
    </row>
    <row r="49" spans="1:29" ht="15" x14ac:dyDescent="0.25">
      <c r="A49" s="17">
        <v>212</v>
      </c>
      <c r="B49" s="17"/>
      <c r="C49" s="24" t="s">
        <v>84</v>
      </c>
      <c r="D49" s="26" t="s">
        <v>85</v>
      </c>
      <c r="E49" s="15">
        <f t="shared" si="5"/>
        <v>1314512</v>
      </c>
      <c r="F49" s="16">
        <v>3130</v>
      </c>
      <c r="G49" s="17">
        <v>2</v>
      </c>
      <c r="H49" s="18">
        <v>447378</v>
      </c>
      <c r="I49" s="19">
        <v>219.28299999999999</v>
      </c>
      <c r="J49" s="47"/>
      <c r="K49" s="20">
        <v>12.01</v>
      </c>
      <c r="L49" s="29">
        <v>1171325</v>
      </c>
      <c r="M49" s="22"/>
      <c r="N49" s="22"/>
      <c r="O49" s="22"/>
      <c r="P49" s="22"/>
      <c r="Q49" s="22"/>
      <c r="R49" s="22"/>
      <c r="S49" s="22"/>
      <c r="T49" s="22">
        <v>46487</v>
      </c>
      <c r="U49" s="23"/>
      <c r="V49" s="23"/>
      <c r="W49" s="22"/>
      <c r="X49" s="22">
        <f t="shared" si="6"/>
        <v>46487</v>
      </c>
      <c r="Y49" s="22">
        <f t="shared" si="7"/>
        <v>1217812</v>
      </c>
      <c r="Z49" s="22">
        <v>700</v>
      </c>
      <c r="AA49" s="22">
        <v>96000</v>
      </c>
      <c r="AB49" s="22"/>
      <c r="AC49" s="22">
        <f t="shared" si="8"/>
        <v>96700</v>
      </c>
    </row>
    <row r="50" spans="1:29" ht="15" x14ac:dyDescent="0.25">
      <c r="A50" s="17">
        <v>325</v>
      </c>
      <c r="B50" s="17"/>
      <c r="C50" s="24" t="s">
        <v>125</v>
      </c>
      <c r="D50" s="25" t="s">
        <v>126</v>
      </c>
      <c r="E50" s="15">
        <f t="shared" si="5"/>
        <v>3186103</v>
      </c>
      <c r="F50" s="16">
        <v>9220</v>
      </c>
      <c r="G50" s="17">
        <v>4</v>
      </c>
      <c r="H50" s="18">
        <v>496408</v>
      </c>
      <c r="I50" s="19">
        <v>219.28299999999999</v>
      </c>
      <c r="J50" s="20"/>
      <c r="K50" s="20">
        <v>12.01</v>
      </c>
      <c r="L50" s="29">
        <v>3032168</v>
      </c>
      <c r="M50" s="22"/>
      <c r="N50" s="22"/>
      <c r="O50" s="22"/>
      <c r="P50" s="22"/>
      <c r="Q50" s="22"/>
      <c r="R50" s="22"/>
      <c r="S50" s="22"/>
      <c r="T50" s="22">
        <v>62335</v>
      </c>
      <c r="U50" s="23"/>
      <c r="V50" s="23">
        <v>86600</v>
      </c>
      <c r="W50" s="22">
        <v>5000</v>
      </c>
      <c r="X50" s="22">
        <f t="shared" si="6"/>
        <v>153935</v>
      </c>
      <c r="Y50" s="22">
        <f t="shared" si="7"/>
        <v>3186103</v>
      </c>
      <c r="Z50" s="22"/>
      <c r="AA50" s="22"/>
      <c r="AB50" s="22"/>
      <c r="AC50" s="22">
        <f t="shared" si="8"/>
        <v>0</v>
      </c>
    </row>
    <row r="51" spans="1:29" ht="15" x14ac:dyDescent="0.25">
      <c r="A51" s="17">
        <v>231</v>
      </c>
      <c r="B51" s="17"/>
      <c r="C51" s="24" t="s">
        <v>35</v>
      </c>
      <c r="D51" s="26" t="s">
        <v>35</v>
      </c>
      <c r="E51" s="15">
        <f t="shared" si="5"/>
        <v>448360</v>
      </c>
      <c r="F51" s="16">
        <v>310</v>
      </c>
      <c r="G51" s="17">
        <v>0</v>
      </c>
      <c r="H51" s="18"/>
      <c r="I51" s="19"/>
      <c r="J51" s="47"/>
      <c r="K51" s="47"/>
      <c r="L51" s="29">
        <v>443077</v>
      </c>
      <c r="M51" s="22"/>
      <c r="N51" s="22"/>
      <c r="O51" s="22"/>
      <c r="P51" s="22"/>
      <c r="Q51" s="22"/>
      <c r="R51" s="22"/>
      <c r="S51" s="22"/>
      <c r="T51" s="22">
        <v>5283</v>
      </c>
      <c r="U51" s="23"/>
      <c r="V51" s="23"/>
      <c r="W51" s="22"/>
      <c r="X51" s="22">
        <f t="shared" si="6"/>
        <v>5283</v>
      </c>
      <c r="Y51" s="22">
        <f t="shared" si="7"/>
        <v>448360</v>
      </c>
      <c r="Z51" s="22">
        <v>0</v>
      </c>
      <c r="AA51" s="22"/>
      <c r="AB51" s="22"/>
      <c r="AC51" s="22">
        <f t="shared" si="8"/>
        <v>0</v>
      </c>
    </row>
    <row r="52" spans="1:29" ht="15" x14ac:dyDescent="0.25">
      <c r="A52" s="17">
        <v>314</v>
      </c>
      <c r="B52" s="17"/>
      <c r="C52" s="24" t="s">
        <v>175</v>
      </c>
      <c r="D52" s="25" t="s">
        <v>176</v>
      </c>
      <c r="E52" s="15">
        <f t="shared" si="5"/>
        <v>51678979</v>
      </c>
      <c r="F52" s="16">
        <v>184430</v>
      </c>
      <c r="G52" s="17">
        <v>12</v>
      </c>
      <c r="H52" s="18">
        <v>1087338</v>
      </c>
      <c r="I52" s="19">
        <v>219.28299999999999</v>
      </c>
      <c r="J52" s="20"/>
      <c r="K52" s="20">
        <v>12.01</v>
      </c>
      <c r="L52" s="29">
        <v>47947498</v>
      </c>
      <c r="M52" s="65">
        <v>77128</v>
      </c>
      <c r="N52" s="22"/>
      <c r="O52" s="22"/>
      <c r="P52" s="22"/>
      <c r="Q52" s="22"/>
      <c r="R52" s="22"/>
      <c r="S52" s="22">
        <v>162400</v>
      </c>
      <c r="T52" s="22">
        <v>602221</v>
      </c>
      <c r="U52" s="23">
        <f>90000+30000+80000</f>
        <v>200000</v>
      </c>
      <c r="V52" s="23"/>
      <c r="W52" s="22">
        <v>15000</v>
      </c>
      <c r="X52" s="22">
        <f t="shared" si="6"/>
        <v>1056749</v>
      </c>
      <c r="Y52" s="22">
        <f t="shared" si="7"/>
        <v>49004247</v>
      </c>
      <c r="Z52" s="22">
        <v>45000</v>
      </c>
      <c r="AA52" s="22">
        <v>2629732</v>
      </c>
      <c r="AB52" s="22"/>
      <c r="AC52" s="22">
        <f t="shared" si="8"/>
        <v>2674732</v>
      </c>
    </row>
    <row r="53" spans="1:29" ht="15" x14ac:dyDescent="0.25">
      <c r="A53" s="17">
        <v>315</v>
      </c>
      <c r="B53" s="17"/>
      <c r="C53" s="24" t="s">
        <v>173</v>
      </c>
      <c r="D53" s="25" t="s">
        <v>174</v>
      </c>
      <c r="E53" s="15">
        <f t="shared" si="5"/>
        <v>17626623</v>
      </c>
      <c r="F53" s="16">
        <v>65490</v>
      </c>
      <c r="G53" s="17">
        <v>10</v>
      </c>
      <c r="H53" s="18">
        <v>632877</v>
      </c>
      <c r="I53" s="19">
        <v>219.28299999999999</v>
      </c>
      <c r="J53" s="20"/>
      <c r="K53" s="20">
        <v>12.01</v>
      </c>
      <c r="L53" s="29">
        <v>16166367</v>
      </c>
      <c r="M53" s="22"/>
      <c r="N53" s="22"/>
      <c r="O53" s="22"/>
      <c r="P53" s="22"/>
      <c r="Q53" s="22"/>
      <c r="R53" s="22"/>
      <c r="S53" s="22">
        <v>143260</v>
      </c>
      <c r="T53" s="22">
        <v>238775</v>
      </c>
      <c r="U53" s="23"/>
      <c r="V53" s="23">
        <v>95721</v>
      </c>
      <c r="W53" s="22"/>
      <c r="X53" s="22">
        <f t="shared" si="6"/>
        <v>477756</v>
      </c>
      <c r="Y53" s="22">
        <f t="shared" si="7"/>
        <v>16644123</v>
      </c>
      <c r="Z53" s="22">
        <v>10500</v>
      </c>
      <c r="AA53" s="22">
        <v>972000</v>
      </c>
      <c r="AB53" s="22"/>
      <c r="AC53" s="22">
        <f t="shared" si="8"/>
        <v>982500</v>
      </c>
    </row>
    <row r="54" spans="1:29" ht="15" x14ac:dyDescent="0.25">
      <c r="A54" s="17">
        <v>316</v>
      </c>
      <c r="B54" s="17"/>
      <c r="C54" s="24" t="s">
        <v>38</v>
      </c>
      <c r="D54" s="26" t="s">
        <v>39</v>
      </c>
      <c r="E54" s="15">
        <f t="shared" si="5"/>
        <v>516384</v>
      </c>
      <c r="F54" s="16">
        <v>510</v>
      </c>
      <c r="G54" s="17">
        <v>0</v>
      </c>
      <c r="H54" s="50"/>
      <c r="I54" s="19"/>
      <c r="J54" s="47"/>
      <c r="K54" s="47"/>
      <c r="L54" s="29">
        <v>511982</v>
      </c>
      <c r="M54" s="22"/>
      <c r="N54" s="22"/>
      <c r="O54" s="22"/>
      <c r="P54" s="22"/>
      <c r="Q54" s="22"/>
      <c r="R54" s="22"/>
      <c r="S54" s="22"/>
      <c r="T54" s="22">
        <v>4402</v>
      </c>
      <c r="U54" s="23"/>
      <c r="V54" s="23"/>
      <c r="W54" s="22"/>
      <c r="X54" s="22">
        <f t="shared" si="6"/>
        <v>4402</v>
      </c>
      <c r="Y54" s="22">
        <f t="shared" si="7"/>
        <v>516384</v>
      </c>
      <c r="Z54" s="22"/>
      <c r="AA54" s="22"/>
      <c r="AB54" s="22"/>
      <c r="AC54" s="22">
        <f t="shared" si="8"/>
        <v>0</v>
      </c>
    </row>
    <row r="55" spans="1:29" ht="15" x14ac:dyDescent="0.25">
      <c r="A55" s="17">
        <v>213</v>
      </c>
      <c r="B55" s="17"/>
      <c r="C55" s="24" t="s">
        <v>162</v>
      </c>
      <c r="D55" s="25" t="s">
        <v>163</v>
      </c>
      <c r="E55" s="15">
        <f t="shared" si="5"/>
        <v>5791981</v>
      </c>
      <c r="F55" s="16">
        <v>22050</v>
      </c>
      <c r="G55" s="17">
        <v>7</v>
      </c>
      <c r="H55" s="18">
        <v>551230</v>
      </c>
      <c r="I55" s="19">
        <v>219.28299999999999</v>
      </c>
      <c r="J55" s="20"/>
      <c r="K55" s="20"/>
      <c r="L55" s="29">
        <v>5386420</v>
      </c>
      <c r="M55" s="22"/>
      <c r="N55" s="22"/>
      <c r="O55" s="22"/>
      <c r="P55" s="22"/>
      <c r="Q55" s="22"/>
      <c r="R55" s="22"/>
      <c r="S55" s="22"/>
      <c r="T55" s="22">
        <v>66561</v>
      </c>
      <c r="U55" s="23"/>
      <c r="V55" s="23"/>
      <c r="W55" s="22">
        <v>15000</v>
      </c>
      <c r="X55" s="22">
        <f t="shared" si="6"/>
        <v>81561</v>
      </c>
      <c r="Y55" s="22">
        <f t="shared" si="7"/>
        <v>5467981</v>
      </c>
      <c r="Z55" s="22">
        <v>0</v>
      </c>
      <c r="AA55" s="22">
        <v>324000</v>
      </c>
      <c r="AB55" s="22"/>
      <c r="AC55" s="22">
        <f t="shared" si="8"/>
        <v>324000</v>
      </c>
    </row>
    <row r="56" spans="1:29" ht="15" x14ac:dyDescent="0.25">
      <c r="A56" s="17">
        <v>120</v>
      </c>
      <c r="B56" s="17"/>
      <c r="C56" s="24" t="s">
        <v>65</v>
      </c>
      <c r="D56" s="26" t="s">
        <v>65</v>
      </c>
      <c r="E56" s="15">
        <f t="shared" si="5"/>
        <v>798261</v>
      </c>
      <c r="F56" s="30">
        <v>1560</v>
      </c>
      <c r="G56" s="17">
        <v>1</v>
      </c>
      <c r="H56" s="18">
        <v>447378</v>
      </c>
      <c r="I56" s="19">
        <v>219.28299999999999</v>
      </c>
      <c r="J56" s="47"/>
      <c r="K56" s="47"/>
      <c r="L56" s="29">
        <v>789459</v>
      </c>
      <c r="M56" s="22"/>
      <c r="N56" s="22"/>
      <c r="O56" s="22"/>
      <c r="P56" s="22"/>
      <c r="Q56" s="22"/>
      <c r="R56" s="22"/>
      <c r="S56" s="22"/>
      <c r="T56" s="22">
        <v>8452</v>
      </c>
      <c r="U56" s="23"/>
      <c r="V56" s="23"/>
      <c r="W56" s="22"/>
      <c r="X56" s="22">
        <f t="shared" si="6"/>
        <v>8452</v>
      </c>
      <c r="Y56" s="22">
        <f t="shared" si="7"/>
        <v>797911</v>
      </c>
      <c r="Z56" s="22">
        <v>350</v>
      </c>
      <c r="AA56" s="22"/>
      <c r="AB56" s="22"/>
      <c r="AC56" s="22">
        <f t="shared" si="8"/>
        <v>350</v>
      </c>
    </row>
    <row r="57" spans="1:29" ht="15" x14ac:dyDescent="0.25">
      <c r="A57" s="17">
        <v>317</v>
      </c>
      <c r="B57" s="17"/>
      <c r="C57" s="24" t="s">
        <v>171</v>
      </c>
      <c r="D57" s="25" t="s">
        <v>172</v>
      </c>
      <c r="E57" s="15">
        <f t="shared" si="5"/>
        <v>13517919</v>
      </c>
      <c r="F57" s="16">
        <v>57400</v>
      </c>
      <c r="G57" s="17">
        <v>9</v>
      </c>
      <c r="H57" s="18">
        <v>601866</v>
      </c>
      <c r="I57" s="19">
        <v>219.28299999999999</v>
      </c>
      <c r="J57" s="20"/>
      <c r="K57" s="20"/>
      <c r="L57" s="29">
        <v>13188710</v>
      </c>
      <c r="M57" s="22"/>
      <c r="N57" s="22"/>
      <c r="O57" s="22"/>
      <c r="P57" s="22"/>
      <c r="Q57" s="22"/>
      <c r="R57" s="22"/>
      <c r="S57" s="22">
        <v>143260</v>
      </c>
      <c r="T57" s="22">
        <v>185949</v>
      </c>
      <c r="U57" s="23"/>
      <c r="V57" s="23"/>
      <c r="W57" s="22"/>
      <c r="X57" s="22">
        <f t="shared" si="6"/>
        <v>329209</v>
      </c>
      <c r="Y57" s="22">
        <f t="shared" si="7"/>
        <v>13517919</v>
      </c>
      <c r="Z57" s="22"/>
      <c r="AA57" s="22"/>
      <c r="AB57" s="22"/>
      <c r="AC57" s="22">
        <f t="shared" si="8"/>
        <v>0</v>
      </c>
    </row>
    <row r="58" spans="1:29" ht="15" x14ac:dyDescent="0.25">
      <c r="A58" s="17">
        <v>318</v>
      </c>
      <c r="B58" s="17"/>
      <c r="C58" s="24" t="s">
        <v>164</v>
      </c>
      <c r="D58" s="25" t="s">
        <v>165</v>
      </c>
      <c r="E58" s="15">
        <f t="shared" si="5"/>
        <v>7111428</v>
      </c>
      <c r="F58" s="16">
        <v>22960</v>
      </c>
      <c r="G58" s="17">
        <v>7</v>
      </c>
      <c r="H58" s="18">
        <v>551230</v>
      </c>
      <c r="I58" s="19">
        <v>219.28299999999999</v>
      </c>
      <c r="J58" s="20"/>
      <c r="K58" s="20">
        <v>12.01</v>
      </c>
      <c r="L58" s="29">
        <v>6370520</v>
      </c>
      <c r="M58" s="22"/>
      <c r="N58" s="22"/>
      <c r="O58" s="22"/>
      <c r="P58" s="22"/>
      <c r="Q58" s="22"/>
      <c r="R58" s="22"/>
      <c r="S58" s="22"/>
      <c r="T58" s="22">
        <v>126783</v>
      </c>
      <c r="U58" s="23">
        <f>120000+80000</f>
        <v>200000</v>
      </c>
      <c r="V58" s="23">
        <v>73939</v>
      </c>
      <c r="W58" s="22">
        <v>5000</v>
      </c>
      <c r="X58" s="22">
        <f t="shared" si="6"/>
        <v>405722</v>
      </c>
      <c r="Y58" s="22">
        <f t="shared" si="7"/>
        <v>6776242</v>
      </c>
      <c r="Z58" s="22"/>
      <c r="AA58" s="22">
        <v>335186</v>
      </c>
      <c r="AB58" s="22"/>
      <c r="AC58" s="22">
        <f t="shared" si="8"/>
        <v>335186</v>
      </c>
    </row>
    <row r="59" spans="1:29" ht="15" x14ac:dyDescent="0.25">
      <c r="A59" s="17">
        <v>121</v>
      </c>
      <c r="B59" s="17"/>
      <c r="C59" s="24" t="s">
        <v>121</v>
      </c>
      <c r="D59" s="25" t="s">
        <v>122</v>
      </c>
      <c r="E59" s="15">
        <f t="shared" si="5"/>
        <v>3025397</v>
      </c>
      <c r="F59" s="32">
        <v>8830</v>
      </c>
      <c r="G59" s="28">
        <v>4</v>
      </c>
      <c r="H59" s="18">
        <v>496408</v>
      </c>
      <c r="I59" s="19">
        <v>219.28299999999999</v>
      </c>
      <c r="J59" s="20"/>
      <c r="K59" s="20">
        <v>20.010000000000002</v>
      </c>
      <c r="L59" s="29">
        <v>2674188</v>
      </c>
      <c r="M59" s="22"/>
      <c r="N59" s="22"/>
      <c r="O59" s="22"/>
      <c r="P59" s="22"/>
      <c r="Q59" s="22"/>
      <c r="R59" s="22"/>
      <c r="S59" s="22">
        <v>114117</v>
      </c>
      <c r="T59" s="22">
        <v>39092</v>
      </c>
      <c r="U59" s="23"/>
      <c r="V59" s="23"/>
      <c r="W59" s="22">
        <v>5000</v>
      </c>
      <c r="X59" s="22">
        <f t="shared" si="6"/>
        <v>158209</v>
      </c>
      <c r="Y59" s="22">
        <f t="shared" si="7"/>
        <v>2832397</v>
      </c>
      <c r="Z59" s="22">
        <v>4000</v>
      </c>
      <c r="AA59" s="22">
        <v>189000</v>
      </c>
      <c r="AB59" s="22"/>
      <c r="AC59" s="22">
        <f t="shared" si="8"/>
        <v>193000</v>
      </c>
    </row>
    <row r="60" spans="1:29" ht="15" x14ac:dyDescent="0.25">
      <c r="A60" s="17">
        <v>214</v>
      </c>
      <c r="B60" s="17"/>
      <c r="C60" s="24" t="s">
        <v>111</v>
      </c>
      <c r="D60" s="25" t="s">
        <v>112</v>
      </c>
      <c r="E60" s="15">
        <f t="shared" si="5"/>
        <v>2363514</v>
      </c>
      <c r="F60" s="16">
        <v>7400</v>
      </c>
      <c r="G60" s="17">
        <v>3</v>
      </c>
      <c r="H60" s="18">
        <v>474389</v>
      </c>
      <c r="I60" s="19">
        <v>219.28299999999999</v>
      </c>
      <c r="J60" s="20"/>
      <c r="K60" s="20"/>
      <c r="L60" s="29">
        <v>2097083</v>
      </c>
      <c r="M60" s="22"/>
      <c r="N60" s="22"/>
      <c r="O60" s="22"/>
      <c r="P60" s="22"/>
      <c r="Q60" s="22"/>
      <c r="R60" s="22"/>
      <c r="S60" s="22">
        <v>92800</v>
      </c>
      <c r="T60" s="22">
        <v>21131</v>
      </c>
      <c r="U60" s="23"/>
      <c r="V60" s="23"/>
      <c r="W60" s="22"/>
      <c r="X60" s="22">
        <f t="shared" si="6"/>
        <v>113931</v>
      </c>
      <c r="Y60" s="22">
        <f t="shared" si="7"/>
        <v>2211014</v>
      </c>
      <c r="Z60" s="22">
        <v>1300</v>
      </c>
      <c r="AA60" s="22">
        <v>151200</v>
      </c>
      <c r="AB60" s="22"/>
      <c r="AC60" s="22">
        <f t="shared" si="8"/>
        <v>152500</v>
      </c>
    </row>
    <row r="61" spans="1:29" ht="15" x14ac:dyDescent="0.25">
      <c r="A61" s="17">
        <v>122</v>
      </c>
      <c r="B61" s="17"/>
      <c r="C61" s="24" t="s">
        <v>92</v>
      </c>
      <c r="D61" s="26" t="s">
        <v>93</v>
      </c>
      <c r="E61" s="15">
        <f t="shared" si="5"/>
        <v>1495426</v>
      </c>
      <c r="F61" s="30">
        <v>3840</v>
      </c>
      <c r="G61" s="17">
        <v>2</v>
      </c>
      <c r="H61" s="18">
        <v>447378</v>
      </c>
      <c r="I61" s="19">
        <v>219.28299999999999</v>
      </c>
      <c r="J61" s="47">
        <v>7.78</v>
      </c>
      <c r="K61" s="20"/>
      <c r="L61" s="29">
        <v>1319300</v>
      </c>
      <c r="M61" s="22"/>
      <c r="N61" s="22"/>
      <c r="O61" s="22"/>
      <c r="P61" s="22"/>
      <c r="Q61" s="22"/>
      <c r="R61" s="22"/>
      <c r="S61" s="22"/>
      <c r="T61" s="22">
        <v>28526</v>
      </c>
      <c r="U61" s="23"/>
      <c r="V61" s="23"/>
      <c r="W61" s="22"/>
      <c r="X61" s="22">
        <f t="shared" si="6"/>
        <v>28526</v>
      </c>
      <c r="Y61" s="22">
        <f t="shared" si="7"/>
        <v>1347826</v>
      </c>
      <c r="Z61" s="22">
        <v>1800</v>
      </c>
      <c r="AA61" s="22">
        <v>145800</v>
      </c>
      <c r="AB61" s="22"/>
      <c r="AC61" s="22">
        <f t="shared" si="8"/>
        <v>147600</v>
      </c>
    </row>
    <row r="62" spans="1:29" ht="15" x14ac:dyDescent="0.25">
      <c r="A62" s="17">
        <v>123</v>
      </c>
      <c r="B62" s="17"/>
      <c r="C62" s="24" t="s">
        <v>119</v>
      </c>
      <c r="D62" s="25" t="s">
        <v>120</v>
      </c>
      <c r="E62" s="15">
        <f t="shared" si="5"/>
        <v>2967700</v>
      </c>
      <c r="F62" s="30">
        <v>8610</v>
      </c>
      <c r="G62" s="17">
        <v>4</v>
      </c>
      <c r="H62" s="18">
        <v>496408</v>
      </c>
      <c r="I62" s="19">
        <v>219.28299999999999</v>
      </c>
      <c r="J62" s="20"/>
      <c r="K62" s="20">
        <v>20.010000000000002</v>
      </c>
      <c r="L62" s="29">
        <v>2556721</v>
      </c>
      <c r="M62" s="22"/>
      <c r="N62" s="22"/>
      <c r="O62" s="22"/>
      <c r="P62" s="22"/>
      <c r="Q62" s="22"/>
      <c r="R62" s="22"/>
      <c r="S62" s="22">
        <v>86470</v>
      </c>
      <c r="T62" s="22">
        <v>58109</v>
      </c>
      <c r="U62" s="23"/>
      <c r="V62" s="23"/>
      <c r="W62" s="22"/>
      <c r="X62" s="22">
        <f t="shared" si="6"/>
        <v>144579</v>
      </c>
      <c r="Y62" s="22">
        <f t="shared" si="7"/>
        <v>2701300</v>
      </c>
      <c r="Z62" s="22">
        <v>1800</v>
      </c>
      <c r="AA62" s="22">
        <v>264600</v>
      </c>
      <c r="AB62" s="22"/>
      <c r="AC62" s="22">
        <f t="shared" si="8"/>
        <v>266400</v>
      </c>
    </row>
    <row r="63" spans="1:29" ht="15" x14ac:dyDescent="0.25">
      <c r="A63" s="17">
        <v>319</v>
      </c>
      <c r="B63" s="17"/>
      <c r="C63" s="24" t="s">
        <v>123</v>
      </c>
      <c r="D63" s="25" t="s">
        <v>124</v>
      </c>
      <c r="E63" s="15">
        <f t="shared" si="5"/>
        <v>3254888</v>
      </c>
      <c r="F63" s="27">
        <v>9120</v>
      </c>
      <c r="G63" s="28">
        <v>4</v>
      </c>
      <c r="H63" s="18">
        <v>496408</v>
      </c>
      <c r="I63" s="19">
        <v>219.28299999999999</v>
      </c>
      <c r="J63" s="20"/>
      <c r="K63" s="20">
        <v>12.01</v>
      </c>
      <c r="L63" s="29">
        <v>3210514</v>
      </c>
      <c r="M63" s="22"/>
      <c r="N63" s="22"/>
      <c r="O63" s="22"/>
      <c r="P63" s="22"/>
      <c r="Q63" s="22"/>
      <c r="R63" s="22"/>
      <c r="S63" s="22"/>
      <c r="T63" s="22">
        <v>44374</v>
      </c>
      <c r="U63" s="23"/>
      <c r="V63" s="23"/>
      <c r="W63" s="22"/>
      <c r="X63" s="22">
        <f t="shared" si="6"/>
        <v>44374</v>
      </c>
      <c r="Y63" s="22">
        <f t="shared" si="7"/>
        <v>3254888</v>
      </c>
      <c r="Z63" s="22"/>
      <c r="AA63" s="22"/>
      <c r="AB63" s="22"/>
      <c r="AC63" s="22">
        <f t="shared" si="8"/>
        <v>0</v>
      </c>
    </row>
    <row r="64" spans="1:29" ht="15" x14ac:dyDescent="0.25">
      <c r="A64" s="17">
        <v>320</v>
      </c>
      <c r="B64" s="17"/>
      <c r="C64" s="24" t="s">
        <v>148</v>
      </c>
      <c r="D64" s="25" t="s">
        <v>149</v>
      </c>
      <c r="E64" s="15">
        <f t="shared" si="5"/>
        <v>4697111</v>
      </c>
      <c r="F64" s="16">
        <v>16600</v>
      </c>
      <c r="G64" s="17">
        <v>6</v>
      </c>
      <c r="H64" s="18">
        <v>514211</v>
      </c>
      <c r="I64" s="19">
        <v>219.28299999999999</v>
      </c>
      <c r="J64" s="20"/>
      <c r="K64" s="20">
        <v>12.01</v>
      </c>
      <c r="L64" s="29">
        <v>4353675</v>
      </c>
      <c r="M64" s="22"/>
      <c r="N64" s="22"/>
      <c r="O64" s="22"/>
      <c r="P64" s="22"/>
      <c r="Q64" s="22"/>
      <c r="R64" s="22"/>
      <c r="S64" s="22">
        <v>87000</v>
      </c>
      <c r="T64" s="22">
        <v>55996</v>
      </c>
      <c r="U64" s="23"/>
      <c r="V64" s="23"/>
      <c r="W64" s="22"/>
      <c r="X64" s="22">
        <f t="shared" si="6"/>
        <v>142996</v>
      </c>
      <c r="Y64" s="22">
        <f t="shared" si="7"/>
        <v>4496671</v>
      </c>
      <c r="Z64" s="22">
        <v>4350</v>
      </c>
      <c r="AA64" s="22">
        <v>196090</v>
      </c>
      <c r="AB64" s="22"/>
      <c r="AC64" s="22">
        <f t="shared" si="8"/>
        <v>200440</v>
      </c>
    </row>
    <row r="65" spans="1:29" ht="15" x14ac:dyDescent="0.25">
      <c r="A65" s="17">
        <v>124</v>
      </c>
      <c r="B65" s="17"/>
      <c r="C65" s="24" t="s">
        <v>141</v>
      </c>
      <c r="D65" s="25" t="s">
        <v>142</v>
      </c>
      <c r="E65" s="15">
        <f t="shared" si="5"/>
        <v>4675277</v>
      </c>
      <c r="F65" s="30">
        <v>15070</v>
      </c>
      <c r="G65" s="17">
        <v>6</v>
      </c>
      <c r="H65" s="18">
        <v>514211</v>
      </c>
      <c r="I65" s="19">
        <v>219.28299999999999</v>
      </c>
      <c r="J65" s="20"/>
      <c r="K65" s="20">
        <v>20.010000000000002</v>
      </c>
      <c r="L65" s="29">
        <v>4120357</v>
      </c>
      <c r="M65" s="22"/>
      <c r="N65" s="22"/>
      <c r="O65" s="22"/>
      <c r="P65" s="22"/>
      <c r="Q65" s="22"/>
      <c r="R65" s="22"/>
      <c r="S65" s="22">
        <v>158874</v>
      </c>
      <c r="T65" s="22">
        <v>80296</v>
      </c>
      <c r="U65" s="23"/>
      <c r="V65" s="23"/>
      <c r="W65" s="22"/>
      <c r="X65" s="22">
        <f t="shared" si="6"/>
        <v>239170</v>
      </c>
      <c r="Y65" s="22">
        <f t="shared" si="7"/>
        <v>4359527</v>
      </c>
      <c r="Z65" s="22">
        <v>2550</v>
      </c>
      <c r="AA65" s="22">
        <v>313200</v>
      </c>
      <c r="AB65" s="22"/>
      <c r="AC65" s="22">
        <f t="shared" si="8"/>
        <v>315750</v>
      </c>
    </row>
    <row r="66" spans="1:29" ht="15" x14ac:dyDescent="0.25">
      <c r="A66" s="17">
        <v>309</v>
      </c>
      <c r="B66" s="17"/>
      <c r="C66" s="24" t="s">
        <v>108</v>
      </c>
      <c r="D66" s="25" t="s">
        <v>109</v>
      </c>
      <c r="E66" s="15">
        <f t="shared" si="5"/>
        <v>1908613</v>
      </c>
      <c r="F66" s="16">
        <v>6100</v>
      </c>
      <c r="G66" s="17">
        <v>3</v>
      </c>
      <c r="H66" s="18">
        <v>474389</v>
      </c>
      <c r="I66" s="19">
        <v>219.28299999999999</v>
      </c>
      <c r="J66" s="47"/>
      <c r="K66" s="20">
        <v>12.01</v>
      </c>
      <c r="L66" s="29">
        <v>1885276</v>
      </c>
      <c r="M66" s="22"/>
      <c r="N66" s="22"/>
      <c r="O66" s="22"/>
      <c r="P66" s="22"/>
      <c r="Q66" s="22"/>
      <c r="R66" s="22"/>
      <c r="S66" s="22"/>
      <c r="T66" s="22">
        <v>22187</v>
      </c>
      <c r="U66" s="23"/>
      <c r="V66" s="23"/>
      <c r="W66" s="22"/>
      <c r="X66" s="22">
        <f t="shared" si="6"/>
        <v>22187</v>
      </c>
      <c r="Y66" s="22">
        <f t="shared" si="7"/>
        <v>1907463</v>
      </c>
      <c r="Z66" s="22">
        <v>1150</v>
      </c>
      <c r="AA66" s="22"/>
      <c r="AB66" s="22"/>
      <c r="AC66" s="22">
        <f t="shared" si="8"/>
        <v>1150</v>
      </c>
    </row>
    <row r="67" spans="1:29" ht="15" x14ac:dyDescent="0.25">
      <c r="A67" s="17">
        <v>215</v>
      </c>
      <c r="B67" s="17"/>
      <c r="C67" s="24" t="s">
        <v>99</v>
      </c>
      <c r="D67" s="25" t="s">
        <v>100</v>
      </c>
      <c r="E67" s="15">
        <f t="shared" si="5"/>
        <v>1924390</v>
      </c>
      <c r="F67" s="16">
        <v>4480</v>
      </c>
      <c r="G67" s="17">
        <v>2</v>
      </c>
      <c r="H67" s="18">
        <v>447378</v>
      </c>
      <c r="I67" s="19">
        <v>219.28299999999999</v>
      </c>
      <c r="J67" s="47">
        <v>9.2799999999999994</v>
      </c>
      <c r="K67" s="20"/>
      <c r="L67" s="29">
        <v>1471340</v>
      </c>
      <c r="M67" s="22"/>
      <c r="N67" s="22"/>
      <c r="O67" s="22"/>
      <c r="P67" s="22"/>
      <c r="Q67" s="22"/>
      <c r="R67" s="22"/>
      <c r="S67" s="22">
        <v>145000</v>
      </c>
      <c r="T67" s="22">
        <v>20074</v>
      </c>
      <c r="U67" s="23"/>
      <c r="V67" s="23">
        <v>71113</v>
      </c>
      <c r="W67" s="22"/>
      <c r="X67" s="22">
        <f t="shared" si="6"/>
        <v>236187</v>
      </c>
      <c r="Y67" s="22">
        <f t="shared" si="7"/>
        <v>1707527</v>
      </c>
      <c r="Z67" s="22">
        <v>863</v>
      </c>
      <c r="AA67" s="22">
        <v>216000</v>
      </c>
      <c r="AB67" s="22"/>
      <c r="AC67" s="22">
        <f t="shared" si="8"/>
        <v>216863</v>
      </c>
    </row>
    <row r="68" spans="1:29" ht="15" x14ac:dyDescent="0.25">
      <c r="A68" s="54">
        <v>228</v>
      </c>
      <c r="B68" s="54"/>
      <c r="C68" s="62" t="s">
        <v>26</v>
      </c>
      <c r="D68" s="64" t="s">
        <v>27</v>
      </c>
      <c r="E68" s="53">
        <f t="shared" ref="E68:E87" si="9">SUM(L68+X68+AC68)</f>
        <v>187857</v>
      </c>
      <c r="F68" s="30">
        <v>50</v>
      </c>
      <c r="G68" s="54">
        <v>0</v>
      </c>
      <c r="H68" s="33"/>
      <c r="I68" s="55"/>
      <c r="J68" s="47"/>
      <c r="K68" s="47"/>
      <c r="L68" s="21">
        <v>183455</v>
      </c>
      <c r="M68" s="56"/>
      <c r="N68" s="56"/>
      <c r="O68" s="56"/>
      <c r="P68" s="56"/>
      <c r="Q68" s="56"/>
      <c r="R68" s="56"/>
      <c r="S68" s="56"/>
      <c r="T68" s="56">
        <v>4402</v>
      </c>
      <c r="U68" s="57"/>
      <c r="V68" s="57"/>
      <c r="W68" s="56"/>
      <c r="X68" s="56">
        <f t="shared" ref="X68:X87" si="10">SUM(M68:W68)</f>
        <v>4402</v>
      </c>
      <c r="Y68" s="56">
        <f t="shared" ref="Y68:Y87" si="11">X68+L68</f>
        <v>187857</v>
      </c>
      <c r="Z68" s="56"/>
      <c r="AA68" s="56"/>
      <c r="AB68" s="56"/>
      <c r="AC68" s="56">
        <f t="shared" ref="AC68:AC87" si="12">SUM(Z68+AA68+AB68)</f>
        <v>0</v>
      </c>
    </row>
    <row r="69" spans="1:29" ht="15" x14ac:dyDescent="0.25">
      <c r="A69" s="17">
        <v>224</v>
      </c>
      <c r="B69" s="17"/>
      <c r="C69" s="31" t="s">
        <v>54</v>
      </c>
      <c r="D69" s="26" t="s">
        <v>55</v>
      </c>
      <c r="E69" s="15">
        <f t="shared" si="9"/>
        <v>704318</v>
      </c>
      <c r="F69" s="16">
        <v>1040</v>
      </c>
      <c r="G69" s="17">
        <v>1</v>
      </c>
      <c r="H69" s="18">
        <v>447378</v>
      </c>
      <c r="I69" s="19">
        <v>219.28299999999999</v>
      </c>
      <c r="J69" s="47">
        <v>17.399999999999999</v>
      </c>
      <c r="K69" s="47"/>
      <c r="L69" s="29">
        <v>693528</v>
      </c>
      <c r="M69" s="22"/>
      <c r="N69" s="22"/>
      <c r="O69" s="22"/>
      <c r="P69" s="22"/>
      <c r="Q69" s="22"/>
      <c r="R69" s="22"/>
      <c r="S69" s="22"/>
      <c r="T69" s="22">
        <v>10565</v>
      </c>
      <c r="U69" s="23"/>
      <c r="V69" s="23"/>
      <c r="W69" s="22"/>
      <c r="X69" s="22">
        <f t="shared" si="10"/>
        <v>10565</v>
      </c>
      <c r="Y69" s="22">
        <f t="shared" si="11"/>
        <v>704093</v>
      </c>
      <c r="Z69" s="22">
        <v>225</v>
      </c>
      <c r="AA69" s="22"/>
      <c r="AB69" s="22"/>
      <c r="AC69" s="22">
        <f t="shared" si="12"/>
        <v>225</v>
      </c>
    </row>
    <row r="70" spans="1:29" ht="15" x14ac:dyDescent="0.25">
      <c r="A70" s="17">
        <v>125</v>
      </c>
      <c r="B70" s="17"/>
      <c r="C70" s="24" t="s">
        <v>118</v>
      </c>
      <c r="D70" s="25" t="s">
        <v>118</v>
      </c>
      <c r="E70" s="15">
        <f t="shared" si="9"/>
        <v>2886451</v>
      </c>
      <c r="F70" s="16">
        <v>8530</v>
      </c>
      <c r="G70" s="17">
        <v>4</v>
      </c>
      <c r="H70" s="18">
        <v>496408</v>
      </c>
      <c r="I70" s="19">
        <v>219.28299999999999</v>
      </c>
      <c r="J70" s="20"/>
      <c r="K70" s="20">
        <v>20.010000000000002</v>
      </c>
      <c r="L70" s="29">
        <v>2537577</v>
      </c>
      <c r="M70" s="22"/>
      <c r="N70" s="22"/>
      <c r="O70" s="22"/>
      <c r="P70" s="22"/>
      <c r="Q70" s="22"/>
      <c r="R70" s="22"/>
      <c r="S70" s="22">
        <v>87000</v>
      </c>
      <c r="T70" s="22">
        <v>44374</v>
      </c>
      <c r="U70" s="23"/>
      <c r="V70" s="23"/>
      <c r="W70" s="22"/>
      <c r="X70" s="22">
        <f t="shared" si="10"/>
        <v>131374</v>
      </c>
      <c r="Y70" s="22">
        <f t="shared" si="11"/>
        <v>2668951</v>
      </c>
      <c r="Z70" s="22">
        <v>1500</v>
      </c>
      <c r="AA70" s="22">
        <v>216000</v>
      </c>
      <c r="AB70" s="22"/>
      <c r="AC70" s="22">
        <f t="shared" si="12"/>
        <v>217500</v>
      </c>
    </row>
    <row r="71" spans="1:29" ht="15" x14ac:dyDescent="0.25">
      <c r="A71" s="17">
        <v>126</v>
      </c>
      <c r="B71" s="17"/>
      <c r="C71" s="24" t="s">
        <v>106</v>
      </c>
      <c r="D71" s="25" t="s">
        <v>107</v>
      </c>
      <c r="E71" s="15">
        <f t="shared" si="9"/>
        <v>2218821</v>
      </c>
      <c r="F71" s="16">
        <v>5850</v>
      </c>
      <c r="G71" s="17">
        <v>3</v>
      </c>
      <c r="H71" s="18">
        <v>474389</v>
      </c>
      <c r="I71" s="19">
        <v>219.28299999999999</v>
      </c>
      <c r="J71" s="47"/>
      <c r="K71" s="20">
        <v>12.01</v>
      </c>
      <c r="L71" s="29">
        <v>1827453</v>
      </c>
      <c r="M71" s="22"/>
      <c r="N71" s="22"/>
      <c r="O71" s="22"/>
      <c r="P71" s="22"/>
      <c r="Q71" s="22"/>
      <c r="R71" s="22"/>
      <c r="S71" s="22">
        <v>87000</v>
      </c>
      <c r="T71" s="22">
        <v>43318</v>
      </c>
      <c r="U71" s="23"/>
      <c r="V71" s="23"/>
      <c r="W71" s="22"/>
      <c r="X71" s="22">
        <f t="shared" si="10"/>
        <v>130318</v>
      </c>
      <c r="Y71" s="22">
        <f t="shared" si="11"/>
        <v>1957771</v>
      </c>
      <c r="Z71" s="22">
        <v>1850</v>
      </c>
      <c r="AA71" s="22">
        <v>259200</v>
      </c>
      <c r="AB71" s="22"/>
      <c r="AC71" s="22">
        <f t="shared" si="12"/>
        <v>261050</v>
      </c>
    </row>
    <row r="72" spans="1:29" ht="15" x14ac:dyDescent="0.25">
      <c r="A72" s="17">
        <v>127</v>
      </c>
      <c r="B72" s="17"/>
      <c r="C72" s="24" t="s">
        <v>36</v>
      </c>
      <c r="D72" s="26" t="s">
        <v>37</v>
      </c>
      <c r="E72" s="15">
        <f t="shared" si="9"/>
        <v>451604</v>
      </c>
      <c r="F72" s="16">
        <v>360</v>
      </c>
      <c r="G72" s="17">
        <v>0</v>
      </c>
      <c r="H72" s="18"/>
      <c r="I72" s="19"/>
      <c r="J72" s="47"/>
      <c r="K72" s="47"/>
      <c r="L72" s="29">
        <v>443077</v>
      </c>
      <c r="M72" s="22"/>
      <c r="N72" s="22"/>
      <c r="O72" s="22"/>
      <c r="P72" s="22"/>
      <c r="Q72" s="22"/>
      <c r="R72" s="22"/>
      <c r="S72" s="22"/>
      <c r="T72" s="22">
        <v>8452</v>
      </c>
      <c r="U72" s="23"/>
      <c r="V72" s="23"/>
      <c r="W72" s="22"/>
      <c r="X72" s="22">
        <f t="shared" si="10"/>
        <v>8452</v>
      </c>
      <c r="Y72" s="22">
        <f t="shared" si="11"/>
        <v>451529</v>
      </c>
      <c r="Z72" s="22">
        <v>75</v>
      </c>
      <c r="AA72" s="22"/>
      <c r="AB72" s="22"/>
      <c r="AC72" s="22">
        <f t="shared" si="12"/>
        <v>75</v>
      </c>
    </row>
    <row r="73" spans="1:29" ht="15" x14ac:dyDescent="0.25">
      <c r="A73" s="17">
        <v>229</v>
      </c>
      <c r="B73" s="17"/>
      <c r="C73" s="24" t="s">
        <v>152</v>
      </c>
      <c r="D73" s="25" t="s">
        <v>153</v>
      </c>
      <c r="E73" s="15">
        <f t="shared" si="9"/>
        <v>4416879</v>
      </c>
      <c r="F73" s="16">
        <v>17060</v>
      </c>
      <c r="G73" s="17">
        <v>6</v>
      </c>
      <c r="H73" s="18">
        <v>514211</v>
      </c>
      <c r="I73" s="19">
        <v>219.28299999999999</v>
      </c>
      <c r="J73" s="20"/>
      <c r="K73" s="20"/>
      <c r="L73" s="29">
        <v>4255179</v>
      </c>
      <c r="M73" s="22"/>
      <c r="N73" s="22"/>
      <c r="O73" s="22"/>
      <c r="P73" s="22"/>
      <c r="Q73" s="22"/>
      <c r="R73" s="22"/>
      <c r="S73" s="22">
        <v>87000</v>
      </c>
      <c r="T73" s="22">
        <v>72900</v>
      </c>
      <c r="U73" s="23"/>
      <c r="V73" s="23"/>
      <c r="W73" s="22"/>
      <c r="X73" s="22">
        <f t="shared" si="10"/>
        <v>159900</v>
      </c>
      <c r="Y73" s="22">
        <f t="shared" si="11"/>
        <v>4415079</v>
      </c>
      <c r="Z73" s="22">
        <v>1800</v>
      </c>
      <c r="AA73" s="22"/>
      <c r="AB73" s="22"/>
      <c r="AC73" s="22">
        <f t="shared" si="12"/>
        <v>1800</v>
      </c>
    </row>
    <row r="74" spans="1:29" ht="15" x14ac:dyDescent="0.25">
      <c r="A74" s="17">
        <v>217</v>
      </c>
      <c r="B74" s="17"/>
      <c r="C74" s="24" t="s">
        <v>86</v>
      </c>
      <c r="D74" s="26" t="s">
        <v>87</v>
      </c>
      <c r="E74" s="15">
        <f t="shared" si="9"/>
        <v>1278327</v>
      </c>
      <c r="F74" s="16">
        <v>3160</v>
      </c>
      <c r="G74" s="17">
        <v>2</v>
      </c>
      <c r="H74" s="18">
        <v>447378</v>
      </c>
      <c r="I74" s="19">
        <v>219.28299999999999</v>
      </c>
      <c r="J74" s="47">
        <v>8.36</v>
      </c>
      <c r="K74" s="20"/>
      <c r="L74" s="29">
        <v>1166730</v>
      </c>
      <c r="M74" s="22"/>
      <c r="N74" s="22"/>
      <c r="O74" s="22"/>
      <c r="P74" s="22"/>
      <c r="Q74" s="22"/>
      <c r="R74" s="22"/>
      <c r="S74" s="22"/>
      <c r="T74" s="22">
        <v>9509</v>
      </c>
      <c r="U74" s="23"/>
      <c r="V74" s="23"/>
      <c r="W74" s="22">
        <v>5000</v>
      </c>
      <c r="X74" s="22">
        <f t="shared" si="10"/>
        <v>14509</v>
      </c>
      <c r="Y74" s="22">
        <f t="shared" si="11"/>
        <v>1181239</v>
      </c>
      <c r="Z74" s="22">
        <v>1088</v>
      </c>
      <c r="AA74" s="22">
        <v>96000</v>
      </c>
      <c r="AB74" s="22"/>
      <c r="AC74" s="22">
        <f t="shared" si="12"/>
        <v>97088</v>
      </c>
    </row>
    <row r="75" spans="1:29" ht="15" x14ac:dyDescent="0.25">
      <c r="A75" s="17">
        <v>238</v>
      </c>
      <c r="B75" s="17"/>
      <c r="C75" s="24" t="s">
        <v>66</v>
      </c>
      <c r="D75" s="26" t="s">
        <v>67</v>
      </c>
      <c r="E75" s="15">
        <f t="shared" si="9"/>
        <v>854160</v>
      </c>
      <c r="F75" s="30">
        <v>1750</v>
      </c>
      <c r="G75" s="17">
        <v>1</v>
      </c>
      <c r="H75" s="18">
        <v>447378</v>
      </c>
      <c r="I75" s="19">
        <v>219.28299999999999</v>
      </c>
      <c r="J75" s="47">
        <v>9.3699999999999992</v>
      </c>
      <c r="K75" s="47"/>
      <c r="L75" s="29">
        <v>847521</v>
      </c>
      <c r="M75" s="66"/>
      <c r="N75" s="22"/>
      <c r="O75" s="22"/>
      <c r="P75" s="22"/>
      <c r="Q75" s="22"/>
      <c r="R75" s="22"/>
      <c r="S75" s="22"/>
      <c r="T75" s="22">
        <v>6339</v>
      </c>
      <c r="U75" s="23"/>
      <c r="V75" s="23"/>
      <c r="W75" s="22"/>
      <c r="X75" s="22">
        <f t="shared" si="10"/>
        <v>6339</v>
      </c>
      <c r="Y75" s="22">
        <f t="shared" si="11"/>
        <v>853860</v>
      </c>
      <c r="Z75" s="22">
        <v>300</v>
      </c>
      <c r="AA75" s="22"/>
      <c r="AB75" s="22"/>
      <c r="AC75" s="22">
        <f t="shared" si="12"/>
        <v>300</v>
      </c>
    </row>
    <row r="76" spans="1:29" ht="15" x14ac:dyDescent="0.25">
      <c r="A76" s="17">
        <v>225</v>
      </c>
      <c r="B76" s="17"/>
      <c r="C76" s="24" t="s">
        <v>57</v>
      </c>
      <c r="D76" s="26" t="s">
        <v>58</v>
      </c>
      <c r="E76" s="15">
        <f t="shared" si="9"/>
        <v>817210</v>
      </c>
      <c r="F76" s="16">
        <v>1090</v>
      </c>
      <c r="G76" s="17">
        <v>1</v>
      </c>
      <c r="H76" s="18">
        <v>447378</v>
      </c>
      <c r="I76" s="19">
        <v>219.28299999999999</v>
      </c>
      <c r="J76" s="47">
        <v>17.399999999999999</v>
      </c>
      <c r="K76" s="47"/>
      <c r="L76" s="29">
        <v>705362</v>
      </c>
      <c r="M76" s="22"/>
      <c r="N76" s="22"/>
      <c r="O76" s="22"/>
      <c r="P76" s="22"/>
      <c r="Q76" s="22"/>
      <c r="R76" s="22"/>
      <c r="S76" s="22"/>
      <c r="T76" s="22">
        <v>15848</v>
      </c>
      <c r="U76" s="23"/>
      <c r="V76" s="23"/>
      <c r="W76" s="22"/>
      <c r="X76" s="22">
        <f t="shared" si="10"/>
        <v>15848</v>
      </c>
      <c r="Y76" s="22">
        <f t="shared" si="11"/>
        <v>721210</v>
      </c>
      <c r="Z76" s="22"/>
      <c r="AA76" s="22">
        <v>96000</v>
      </c>
      <c r="AB76" s="22"/>
      <c r="AC76" s="22">
        <f t="shared" si="12"/>
        <v>96000</v>
      </c>
    </row>
    <row r="77" spans="1:29" ht="15" x14ac:dyDescent="0.25">
      <c r="A77" s="17">
        <v>128</v>
      </c>
      <c r="B77" s="17"/>
      <c r="C77" s="24" t="s">
        <v>95</v>
      </c>
      <c r="D77" s="25" t="s">
        <v>96</v>
      </c>
      <c r="E77" s="15">
        <f t="shared" si="9"/>
        <v>1607976</v>
      </c>
      <c r="F77" s="16">
        <v>4140</v>
      </c>
      <c r="G77" s="17">
        <v>2</v>
      </c>
      <c r="H77" s="18">
        <v>447378</v>
      </c>
      <c r="I77" s="19">
        <v>219.28299999999999</v>
      </c>
      <c r="J77" s="47"/>
      <c r="K77" s="20">
        <v>16.010000000000002</v>
      </c>
      <c r="L77" s="29">
        <v>1463304</v>
      </c>
      <c r="M77" s="22"/>
      <c r="N77" s="22"/>
      <c r="O77" s="22"/>
      <c r="P77" s="22"/>
      <c r="Q77" s="22"/>
      <c r="R77" s="22"/>
      <c r="S77" s="22"/>
      <c r="T77" s="22">
        <v>35922</v>
      </c>
      <c r="U77" s="23"/>
      <c r="V77" s="23"/>
      <c r="W77" s="22"/>
      <c r="X77" s="22">
        <f t="shared" si="10"/>
        <v>35922</v>
      </c>
      <c r="Y77" s="22">
        <f t="shared" si="11"/>
        <v>1499226</v>
      </c>
      <c r="Z77" s="22">
        <v>750</v>
      </c>
      <c r="AA77" s="22">
        <v>108000</v>
      </c>
      <c r="AB77" s="22"/>
      <c r="AC77" s="22">
        <f t="shared" si="12"/>
        <v>108750</v>
      </c>
    </row>
    <row r="78" spans="1:29" ht="15" x14ac:dyDescent="0.25">
      <c r="A78" s="17">
        <v>327</v>
      </c>
      <c r="B78" s="17"/>
      <c r="C78" s="24" t="s">
        <v>29</v>
      </c>
      <c r="D78" s="25" t="s">
        <v>30</v>
      </c>
      <c r="E78" s="15">
        <f t="shared" si="9"/>
        <v>443077</v>
      </c>
      <c r="F78" s="16">
        <v>210</v>
      </c>
      <c r="G78" s="17">
        <v>0</v>
      </c>
      <c r="H78" s="18"/>
      <c r="I78" s="19"/>
      <c r="J78" s="47"/>
      <c r="K78" s="47"/>
      <c r="L78" s="29">
        <v>443077</v>
      </c>
      <c r="M78" s="22"/>
      <c r="N78" s="22"/>
      <c r="O78" s="22"/>
      <c r="P78" s="22"/>
      <c r="Q78" s="22"/>
      <c r="R78" s="22"/>
      <c r="S78" s="22"/>
      <c r="T78" s="22">
        <v>0</v>
      </c>
      <c r="U78" s="23"/>
      <c r="V78" s="23"/>
      <c r="W78" s="22"/>
      <c r="X78" s="22">
        <f t="shared" si="10"/>
        <v>0</v>
      </c>
      <c r="Y78" s="22">
        <f t="shared" si="11"/>
        <v>443077</v>
      </c>
      <c r="Z78" s="22"/>
      <c r="AA78" s="22"/>
      <c r="AB78" s="22"/>
      <c r="AC78" s="22">
        <f t="shared" si="12"/>
        <v>0</v>
      </c>
    </row>
    <row r="79" spans="1:29" ht="15" x14ac:dyDescent="0.25">
      <c r="A79" s="17">
        <v>236</v>
      </c>
      <c r="B79" s="17"/>
      <c r="C79" s="24" t="s">
        <v>33</v>
      </c>
      <c r="D79" s="26" t="s">
        <v>34</v>
      </c>
      <c r="E79" s="15">
        <f t="shared" si="9"/>
        <v>447669</v>
      </c>
      <c r="F79" s="16">
        <v>290</v>
      </c>
      <c r="G79" s="17">
        <v>0</v>
      </c>
      <c r="H79" s="18"/>
      <c r="I79" s="19"/>
      <c r="J79" s="47"/>
      <c r="K79" s="47"/>
      <c r="L79" s="29">
        <v>443077</v>
      </c>
      <c r="M79" s="22"/>
      <c r="N79" s="22"/>
      <c r="O79" s="22"/>
      <c r="P79" s="22"/>
      <c r="Q79" s="22"/>
      <c r="R79" s="22"/>
      <c r="S79" s="22"/>
      <c r="T79" s="22">
        <v>4402</v>
      </c>
      <c r="U79" s="23"/>
      <c r="V79" s="23"/>
      <c r="W79" s="22"/>
      <c r="X79" s="22">
        <f t="shared" si="10"/>
        <v>4402</v>
      </c>
      <c r="Y79" s="22">
        <f t="shared" si="11"/>
        <v>447479</v>
      </c>
      <c r="Z79" s="22">
        <v>190</v>
      </c>
      <c r="AA79" s="22"/>
      <c r="AB79" s="22"/>
      <c r="AC79" s="22">
        <f t="shared" si="12"/>
        <v>190</v>
      </c>
    </row>
    <row r="80" spans="1:29" ht="15" x14ac:dyDescent="0.25">
      <c r="A80" s="17">
        <v>218</v>
      </c>
      <c r="B80" s="17"/>
      <c r="C80" s="24" t="s">
        <v>160</v>
      </c>
      <c r="D80" s="25" t="s">
        <v>161</v>
      </c>
      <c r="E80" s="15">
        <f t="shared" si="9"/>
        <v>5522145</v>
      </c>
      <c r="F80" s="16">
        <v>21520</v>
      </c>
      <c r="G80" s="17">
        <v>7</v>
      </c>
      <c r="H80" s="18">
        <v>551230</v>
      </c>
      <c r="I80" s="19">
        <v>219.28299999999999</v>
      </c>
      <c r="J80" s="20"/>
      <c r="K80" s="20"/>
      <c r="L80" s="29">
        <v>5270200</v>
      </c>
      <c r="M80" s="22"/>
      <c r="N80" s="22"/>
      <c r="O80" s="22"/>
      <c r="P80" s="22"/>
      <c r="Q80" s="22"/>
      <c r="R80" s="22"/>
      <c r="S80" s="22">
        <v>174000</v>
      </c>
      <c r="T80" s="22">
        <v>76070</v>
      </c>
      <c r="U80" s="23"/>
      <c r="V80" s="23"/>
      <c r="W80" s="22"/>
      <c r="X80" s="22">
        <f t="shared" si="10"/>
        <v>250070</v>
      </c>
      <c r="Y80" s="22">
        <f t="shared" si="11"/>
        <v>5520270</v>
      </c>
      <c r="Z80" s="22">
        <v>1875</v>
      </c>
      <c r="AA80" s="22"/>
      <c r="AB80" s="22"/>
      <c r="AC80" s="22">
        <f t="shared" si="12"/>
        <v>1875</v>
      </c>
    </row>
    <row r="81" spans="1:29" ht="15" x14ac:dyDescent="0.25">
      <c r="A81" s="17">
        <v>223</v>
      </c>
      <c r="B81" s="17"/>
      <c r="C81" s="24" t="s">
        <v>46</v>
      </c>
      <c r="D81" s="26" t="s">
        <v>47</v>
      </c>
      <c r="E81" s="15">
        <f t="shared" si="9"/>
        <v>737942</v>
      </c>
      <c r="F81" s="16">
        <v>790</v>
      </c>
      <c r="G81" s="17">
        <v>1</v>
      </c>
      <c r="H81" s="18">
        <v>447378</v>
      </c>
      <c r="I81" s="19">
        <v>219.28299999999999</v>
      </c>
      <c r="J81" s="47">
        <v>17.399999999999999</v>
      </c>
      <c r="K81" s="47"/>
      <c r="L81" s="29">
        <v>634358</v>
      </c>
      <c r="M81" s="22"/>
      <c r="N81" s="22"/>
      <c r="O81" s="22"/>
      <c r="P81" s="22"/>
      <c r="Q81" s="22"/>
      <c r="R81" s="22"/>
      <c r="S81" s="22"/>
      <c r="T81" s="22">
        <v>7396</v>
      </c>
      <c r="U81" s="23"/>
      <c r="V81" s="23"/>
      <c r="W81" s="22"/>
      <c r="X81" s="22">
        <f t="shared" si="10"/>
        <v>7396</v>
      </c>
      <c r="Y81" s="22">
        <f t="shared" si="11"/>
        <v>641754</v>
      </c>
      <c r="Z81" s="22">
        <v>188</v>
      </c>
      <c r="AA81" s="22">
        <v>96000</v>
      </c>
      <c r="AB81" s="22"/>
      <c r="AC81" s="22">
        <f t="shared" si="12"/>
        <v>96188</v>
      </c>
    </row>
    <row r="82" spans="1:29" ht="15" x14ac:dyDescent="0.25">
      <c r="A82" s="17">
        <v>219</v>
      </c>
      <c r="B82" s="17"/>
      <c r="C82" s="24" t="s">
        <v>158</v>
      </c>
      <c r="D82" s="25" t="s">
        <v>159</v>
      </c>
      <c r="E82" s="15">
        <f t="shared" si="9"/>
        <v>5428977</v>
      </c>
      <c r="F82" s="16">
        <v>19160</v>
      </c>
      <c r="G82" s="17">
        <v>6</v>
      </c>
      <c r="H82" s="18">
        <v>514211</v>
      </c>
      <c r="I82" s="19">
        <v>219.28299999999999</v>
      </c>
      <c r="J82" s="20"/>
      <c r="K82" s="20"/>
      <c r="L82" s="29">
        <v>4767458</v>
      </c>
      <c r="M82" s="22"/>
      <c r="N82" s="22"/>
      <c r="O82" s="22"/>
      <c r="P82" s="22"/>
      <c r="Q82" s="22"/>
      <c r="R82" s="22"/>
      <c r="S82" s="22">
        <v>162400</v>
      </c>
      <c r="T82" s="22">
        <v>95088</v>
      </c>
      <c r="U82" s="23">
        <v>100000</v>
      </c>
      <c r="V82" s="23">
        <v>59595</v>
      </c>
      <c r="W82" s="22">
        <v>5000</v>
      </c>
      <c r="X82" s="22">
        <f t="shared" si="10"/>
        <v>422083</v>
      </c>
      <c r="Y82" s="22">
        <f t="shared" si="11"/>
        <v>5189541</v>
      </c>
      <c r="Z82" s="22">
        <v>2250</v>
      </c>
      <c r="AA82" s="22">
        <v>237186</v>
      </c>
      <c r="AB82" s="22"/>
      <c r="AC82" s="22">
        <f t="shared" si="12"/>
        <v>239436</v>
      </c>
    </row>
    <row r="83" spans="1:29" ht="15" x14ac:dyDescent="0.25">
      <c r="A83" s="17">
        <v>129</v>
      </c>
      <c r="B83" s="17"/>
      <c r="C83" s="24" t="s">
        <v>40</v>
      </c>
      <c r="D83" s="26" t="s">
        <v>41</v>
      </c>
      <c r="E83" s="15">
        <f t="shared" si="9"/>
        <v>601622</v>
      </c>
      <c r="F83" s="16">
        <v>540</v>
      </c>
      <c r="G83" s="17">
        <v>0</v>
      </c>
      <c r="H83" s="18"/>
      <c r="I83" s="19"/>
      <c r="J83" s="47"/>
      <c r="K83" s="47"/>
      <c r="L83" s="29">
        <v>590907</v>
      </c>
      <c r="M83" s="22"/>
      <c r="N83" s="22"/>
      <c r="O83" s="22"/>
      <c r="P83" s="22"/>
      <c r="Q83" s="22"/>
      <c r="R83" s="22"/>
      <c r="S83" s="22"/>
      <c r="T83" s="22">
        <v>10565</v>
      </c>
      <c r="U83" s="23"/>
      <c r="V83" s="23"/>
      <c r="W83" s="22"/>
      <c r="X83" s="22">
        <f t="shared" si="10"/>
        <v>10565</v>
      </c>
      <c r="Y83" s="22">
        <f t="shared" si="11"/>
        <v>601472</v>
      </c>
      <c r="Z83" s="22">
        <v>150</v>
      </c>
      <c r="AA83" s="22"/>
      <c r="AB83" s="22"/>
      <c r="AC83" s="22">
        <f t="shared" si="12"/>
        <v>150</v>
      </c>
    </row>
    <row r="84" spans="1:29" ht="15" x14ac:dyDescent="0.25">
      <c r="A84" s="17">
        <v>321</v>
      </c>
      <c r="B84" s="17"/>
      <c r="C84" s="24" t="s">
        <v>143</v>
      </c>
      <c r="D84" s="25" t="s">
        <v>144</v>
      </c>
      <c r="E84" s="15">
        <f t="shared" si="9"/>
        <v>4635452</v>
      </c>
      <c r="F84" s="16">
        <v>15400</v>
      </c>
      <c r="G84" s="17">
        <v>6</v>
      </c>
      <c r="H84" s="18">
        <v>514211</v>
      </c>
      <c r="I84" s="19">
        <v>219.28299999999999</v>
      </c>
      <c r="J84" s="20"/>
      <c r="K84" s="20">
        <v>12.01</v>
      </c>
      <c r="L84" s="29">
        <v>4223754</v>
      </c>
      <c r="M84" s="22"/>
      <c r="N84" s="22"/>
      <c r="O84" s="22"/>
      <c r="P84" s="22"/>
      <c r="Q84" s="22"/>
      <c r="R84" s="22"/>
      <c r="S84" s="22">
        <v>87000</v>
      </c>
      <c r="T84" s="22">
        <v>104596</v>
      </c>
      <c r="U84" s="23"/>
      <c r="V84" s="23"/>
      <c r="W84" s="22"/>
      <c r="X84" s="22">
        <f t="shared" si="10"/>
        <v>191596</v>
      </c>
      <c r="Y84" s="22">
        <f t="shared" si="11"/>
        <v>4415350</v>
      </c>
      <c r="Z84" s="22">
        <v>4350</v>
      </c>
      <c r="AA84" s="22">
        <v>215752</v>
      </c>
      <c r="AB84" s="22"/>
      <c r="AC84" s="22">
        <f t="shared" si="12"/>
        <v>220102</v>
      </c>
    </row>
    <row r="85" spans="1:29" ht="15" x14ac:dyDescent="0.25">
      <c r="A85" s="17">
        <v>322</v>
      </c>
      <c r="B85" s="17"/>
      <c r="C85" s="24" t="s">
        <v>130</v>
      </c>
      <c r="D85" s="25" t="s">
        <v>131</v>
      </c>
      <c r="E85" s="15">
        <f t="shared" si="9"/>
        <v>3890356</v>
      </c>
      <c r="F85" s="16">
        <v>11270</v>
      </c>
      <c r="G85" s="17">
        <v>5</v>
      </c>
      <c r="H85" s="18">
        <v>507804</v>
      </c>
      <c r="I85" s="19">
        <v>219.28299999999999</v>
      </c>
      <c r="J85" s="20"/>
      <c r="K85" s="20">
        <v>12.01</v>
      </c>
      <c r="L85" s="29">
        <v>3634443</v>
      </c>
      <c r="M85" s="22"/>
      <c r="N85" s="22"/>
      <c r="O85" s="22"/>
      <c r="P85" s="22"/>
      <c r="Q85" s="22"/>
      <c r="R85" s="22"/>
      <c r="S85" s="22"/>
      <c r="T85" s="22">
        <v>48600</v>
      </c>
      <c r="U85" s="23"/>
      <c r="V85" s="23"/>
      <c r="W85" s="22"/>
      <c r="X85" s="22">
        <f t="shared" si="10"/>
        <v>48600</v>
      </c>
      <c r="Y85" s="22">
        <f t="shared" si="11"/>
        <v>3683043</v>
      </c>
      <c r="Z85" s="22">
        <v>2300</v>
      </c>
      <c r="AA85" s="22">
        <v>205013</v>
      </c>
      <c r="AB85" s="22"/>
      <c r="AC85" s="22">
        <f t="shared" si="12"/>
        <v>207313</v>
      </c>
    </row>
    <row r="86" spans="1:29" ht="15" x14ac:dyDescent="0.25">
      <c r="A86" s="17">
        <v>132</v>
      </c>
      <c r="B86" s="17"/>
      <c r="C86" s="24" t="s">
        <v>48</v>
      </c>
      <c r="D86" s="26" t="s">
        <v>49</v>
      </c>
      <c r="E86" s="15">
        <f t="shared" si="9"/>
        <v>660280</v>
      </c>
      <c r="F86" s="16">
        <v>850</v>
      </c>
      <c r="G86" s="17">
        <v>1</v>
      </c>
      <c r="H86" s="18">
        <v>447378</v>
      </c>
      <c r="I86" s="19">
        <v>219.28299999999999</v>
      </c>
      <c r="J86" s="47"/>
      <c r="K86" s="47">
        <v>16.010000000000002</v>
      </c>
      <c r="L86" s="29">
        <v>647377</v>
      </c>
      <c r="M86" s="22"/>
      <c r="N86" s="22"/>
      <c r="O86" s="22"/>
      <c r="P86" s="22"/>
      <c r="Q86" s="22"/>
      <c r="R86" s="22"/>
      <c r="S86" s="22"/>
      <c r="T86" s="22">
        <v>12678</v>
      </c>
      <c r="U86" s="23"/>
      <c r="V86" s="23"/>
      <c r="W86" s="22"/>
      <c r="X86" s="22">
        <f t="shared" si="10"/>
        <v>12678</v>
      </c>
      <c r="Y86" s="22">
        <f t="shared" si="11"/>
        <v>660055</v>
      </c>
      <c r="Z86" s="22">
        <v>225</v>
      </c>
      <c r="AA86" s="22"/>
      <c r="AB86" s="22"/>
      <c r="AC86" s="22">
        <f t="shared" si="12"/>
        <v>225</v>
      </c>
    </row>
    <row r="87" spans="1:29" ht="15" x14ac:dyDescent="0.25">
      <c r="A87" s="17">
        <v>220</v>
      </c>
      <c r="B87" s="17"/>
      <c r="C87" s="24" t="s">
        <v>90</v>
      </c>
      <c r="D87" s="25" t="s">
        <v>91</v>
      </c>
      <c r="E87" s="34">
        <f t="shared" si="9"/>
        <v>1376097</v>
      </c>
      <c r="F87" s="16">
        <v>3530</v>
      </c>
      <c r="G87" s="17">
        <v>2</v>
      </c>
      <c r="H87" s="18">
        <v>447378</v>
      </c>
      <c r="I87" s="19">
        <v>219.28299999999999</v>
      </c>
      <c r="J87" s="47"/>
      <c r="K87" s="20"/>
      <c r="L87" s="29">
        <v>1221447</v>
      </c>
      <c r="M87" s="22"/>
      <c r="N87" s="22"/>
      <c r="O87" s="22"/>
      <c r="P87" s="22"/>
      <c r="Q87" s="22"/>
      <c r="R87" s="22"/>
      <c r="S87" s="22"/>
      <c r="T87" s="22">
        <v>24300</v>
      </c>
      <c r="U87" s="23"/>
      <c r="V87" s="23"/>
      <c r="W87" s="22"/>
      <c r="X87" s="22">
        <f t="shared" si="10"/>
        <v>24300</v>
      </c>
      <c r="Y87" s="22">
        <f t="shared" si="11"/>
        <v>1245747</v>
      </c>
      <c r="Z87" s="22">
        <v>750</v>
      </c>
      <c r="AA87" s="22">
        <v>129600</v>
      </c>
      <c r="AB87" s="22"/>
      <c r="AC87" s="22">
        <f t="shared" si="12"/>
        <v>130350</v>
      </c>
    </row>
    <row r="88" spans="1:29" x14ac:dyDescent="0.2">
      <c r="F88" s="35"/>
      <c r="AA88" s="39"/>
    </row>
    <row r="91" spans="1:29" hidden="1" x14ac:dyDescent="0.2"/>
    <row r="92" spans="1:29" hidden="1" x14ac:dyDescent="0.2"/>
    <row r="93" spans="1:29" hidden="1" x14ac:dyDescent="0.2"/>
    <row r="94" spans="1:29" hidden="1" x14ac:dyDescent="0.2">
      <c r="H94" s="41"/>
      <c r="K94" s="42"/>
    </row>
    <row r="95" spans="1:29" hidden="1" x14ac:dyDescent="0.2"/>
    <row r="96" spans="1:29" hidden="1" x14ac:dyDescent="0.2"/>
    <row r="97" spans="1:12" hidden="1" x14ac:dyDescent="0.2"/>
    <row r="98" spans="1:12" hidden="1" x14ac:dyDescent="0.2">
      <c r="F98" s="43"/>
      <c r="G98" s="3"/>
      <c r="I98" s="43"/>
    </row>
    <row r="99" spans="1:12" hidden="1" x14ac:dyDescent="0.2">
      <c r="F99" s="43"/>
      <c r="G99" s="3"/>
    </row>
    <row r="100" spans="1:12" hidden="1" x14ac:dyDescent="0.2"/>
    <row r="101" spans="1:12" hidden="1" x14ac:dyDescent="0.2"/>
    <row r="102" spans="1:12" hidden="1" x14ac:dyDescent="0.2"/>
    <row r="103" spans="1:12" hidden="1" x14ac:dyDescent="0.2">
      <c r="I103" s="44"/>
    </row>
    <row r="104" spans="1:12" ht="15" hidden="1" x14ac:dyDescent="0.25">
      <c r="H104" s="45"/>
    </row>
    <row r="105" spans="1:12" hidden="1" x14ac:dyDescent="0.2"/>
    <row r="106" spans="1:12" hidden="1" x14ac:dyDescent="0.2"/>
    <row r="107" spans="1:12" hidden="1" x14ac:dyDescent="0.2">
      <c r="A107" s="3" t="e">
        <v>#REF!</v>
      </c>
      <c r="L107" s="46"/>
    </row>
    <row r="108" spans="1:12" hidden="1" x14ac:dyDescent="0.2">
      <c r="A108" s="3" t="e">
        <v>#REF!</v>
      </c>
      <c r="L108" s="46"/>
    </row>
    <row r="109" spans="1:12" hidden="1" x14ac:dyDescent="0.2">
      <c r="A109" s="3" t="e">
        <v>#REF!</v>
      </c>
      <c r="L109" s="46"/>
    </row>
    <row r="110" spans="1:12" hidden="1" x14ac:dyDescent="0.2">
      <c r="A110" s="3" t="e">
        <v>#REF!</v>
      </c>
    </row>
  </sheetData>
  <autoFilter ref="A3:AC87">
    <sortState ref="A4:AC87">
      <sortCondition ref="C3:C87"/>
    </sortState>
  </autoFilter>
  <mergeCells count="5">
    <mergeCell ref="A1:D1"/>
    <mergeCell ref="F1:G1"/>
    <mergeCell ref="H1:L1"/>
    <mergeCell ref="M1:X1"/>
    <mergeCell ref="Z1:A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0"/>
  <sheetViews>
    <sheetView zoomScale="90" zoomScaleNormal="90" workbookViewId="0">
      <pane xSplit="4" ySplit="3" topLeftCell="O69" activePane="bottomRight" state="frozen"/>
      <selection pane="topRight" activeCell="E1" sqref="E1"/>
      <selection pane="bottomLeft" activeCell="A4" sqref="A4"/>
      <selection pane="bottomRight" activeCell="A81" sqref="A81:XFD81"/>
    </sheetView>
  </sheetViews>
  <sheetFormatPr defaultColWidth="9.140625" defaultRowHeight="14.25" x14ac:dyDescent="0.2"/>
  <cols>
    <col min="1" max="1" width="7.42578125" style="3" customWidth="1"/>
    <col min="2" max="2" width="13.7109375" style="3" hidden="1" customWidth="1"/>
    <col min="3" max="3" width="35" style="3" customWidth="1"/>
    <col min="4" max="4" width="33.5703125" style="3" hidden="1" customWidth="1"/>
    <col min="5" max="5" width="27.42578125" style="3" customWidth="1"/>
    <col min="6" max="6" width="16.140625" style="40" customWidth="1"/>
    <col min="7" max="7" width="10.7109375" style="36" customWidth="1"/>
    <col min="8" max="8" width="20.42578125" style="3" customWidth="1"/>
    <col min="9" max="11" width="13.7109375" style="3" customWidth="1"/>
    <col min="12" max="12" width="21.7109375" style="37" customWidth="1"/>
    <col min="13" max="14" width="13.7109375" style="3" customWidth="1"/>
    <col min="15" max="15" width="16.140625" style="3" customWidth="1"/>
    <col min="16" max="18" width="13.7109375" style="3" customWidth="1"/>
    <col min="19" max="19" width="15.28515625" style="3" customWidth="1"/>
    <col min="20" max="20" width="13.7109375" style="3" customWidth="1"/>
    <col min="21" max="22" width="13.7109375" style="38" customWidth="1"/>
    <col min="23" max="23" width="13.7109375" style="3" customWidth="1"/>
    <col min="24" max="24" width="15" style="3" customWidth="1"/>
    <col min="25" max="25" width="20.140625" style="3" customWidth="1"/>
    <col min="26" max="26" width="12.85546875" style="3" customWidth="1"/>
    <col min="27" max="29" width="13.7109375" style="3" customWidth="1"/>
    <col min="30" max="16384" width="9.140625" style="3"/>
  </cols>
  <sheetData>
    <row r="1" spans="1:29" ht="30.75" customHeight="1" x14ac:dyDescent="0.2">
      <c r="A1" s="77" t="s">
        <v>0</v>
      </c>
      <c r="B1" s="78"/>
      <c r="C1" s="78"/>
      <c r="D1" s="79"/>
      <c r="E1" s="1" t="s">
        <v>1</v>
      </c>
      <c r="F1" s="80" t="s">
        <v>2</v>
      </c>
      <c r="G1" s="81"/>
      <c r="H1" s="74" t="s">
        <v>3</v>
      </c>
      <c r="I1" s="75"/>
      <c r="J1" s="75"/>
      <c r="K1" s="75"/>
      <c r="L1" s="76"/>
      <c r="M1" s="68" t="s">
        <v>4</v>
      </c>
      <c r="N1" s="69"/>
      <c r="O1" s="69"/>
      <c r="P1" s="69"/>
      <c r="Q1" s="69"/>
      <c r="R1" s="69"/>
      <c r="S1" s="69"/>
      <c r="T1" s="69"/>
      <c r="U1" s="69"/>
      <c r="V1" s="69"/>
      <c r="W1" s="69"/>
      <c r="X1" s="70"/>
      <c r="Y1" s="2" t="s">
        <v>5</v>
      </c>
      <c r="Z1" s="71" t="s">
        <v>6</v>
      </c>
      <c r="AA1" s="72"/>
      <c r="AB1" s="72"/>
      <c r="AC1" s="73"/>
    </row>
    <row r="2" spans="1:29" ht="83.25" customHeight="1" x14ac:dyDescent="0.2">
      <c r="A2" s="4" t="s">
        <v>7</v>
      </c>
      <c r="B2" s="4" t="s">
        <v>8</v>
      </c>
      <c r="C2" s="4" t="s">
        <v>9</v>
      </c>
      <c r="D2" s="4" t="s">
        <v>10</v>
      </c>
      <c r="E2" s="5" t="s">
        <v>188</v>
      </c>
      <c r="F2" s="51" t="s">
        <v>189</v>
      </c>
      <c r="G2" s="8" t="s">
        <v>195</v>
      </c>
      <c r="H2" s="6" t="s">
        <v>190</v>
      </c>
      <c r="I2" s="6" t="s">
        <v>191</v>
      </c>
      <c r="J2" s="6" t="s">
        <v>181</v>
      </c>
      <c r="K2" s="6" t="s">
        <v>182</v>
      </c>
      <c r="L2" s="6" t="s">
        <v>192</v>
      </c>
      <c r="M2" s="48" t="s">
        <v>199</v>
      </c>
      <c r="N2" s="48" t="s">
        <v>12</v>
      </c>
      <c r="O2" s="48" t="s">
        <v>13</v>
      </c>
      <c r="P2" s="48" t="s">
        <v>14</v>
      </c>
      <c r="Q2" s="7" t="s">
        <v>18</v>
      </c>
      <c r="R2" s="48" t="s">
        <v>15</v>
      </c>
      <c r="S2" s="48" t="s">
        <v>196</v>
      </c>
      <c r="T2" s="48" t="s">
        <v>197</v>
      </c>
      <c r="U2" s="7" t="s">
        <v>16</v>
      </c>
      <c r="V2" s="7" t="s">
        <v>17</v>
      </c>
      <c r="W2" s="48" t="s">
        <v>198</v>
      </c>
      <c r="X2" s="48" t="s">
        <v>19</v>
      </c>
      <c r="Y2" s="8" t="s">
        <v>20</v>
      </c>
      <c r="Z2" s="49" t="s">
        <v>21</v>
      </c>
      <c r="AA2" s="49" t="s">
        <v>22</v>
      </c>
      <c r="AB2" s="49" t="s">
        <v>23</v>
      </c>
      <c r="AC2" s="49" t="s">
        <v>24</v>
      </c>
    </row>
    <row r="3" spans="1:29" ht="39" customHeight="1" x14ac:dyDescent="0.25">
      <c r="A3" s="9"/>
      <c r="B3" s="9"/>
      <c r="C3" s="10" t="s">
        <v>25</v>
      </c>
      <c r="D3" s="11" t="s">
        <v>25</v>
      </c>
      <c r="E3" s="12">
        <f>SUM(E4:E87)</f>
        <v>300057154</v>
      </c>
      <c r="F3" s="13">
        <f>SUM(F4:F87)</f>
        <v>980980</v>
      </c>
      <c r="G3" s="12"/>
      <c r="H3" s="12"/>
      <c r="I3" s="12"/>
      <c r="J3" s="12"/>
      <c r="K3" s="12"/>
      <c r="L3" s="52">
        <v>277554042</v>
      </c>
      <c r="M3" s="12">
        <f t="shared" ref="M3:AC3" si="0">SUM(M4:M87)</f>
        <v>77128</v>
      </c>
      <c r="N3" s="12">
        <f t="shared" si="0"/>
        <v>0</v>
      </c>
      <c r="O3" s="12">
        <f t="shared" si="0"/>
        <v>0</v>
      </c>
      <c r="P3" s="12">
        <f t="shared" si="0"/>
        <v>0</v>
      </c>
      <c r="Q3" s="12">
        <f t="shared" si="0"/>
        <v>0</v>
      </c>
      <c r="R3" s="12">
        <f t="shared" si="0"/>
        <v>0</v>
      </c>
      <c r="S3" s="12">
        <f t="shared" si="0"/>
        <v>3652817</v>
      </c>
      <c r="T3" s="12">
        <f t="shared" si="0"/>
        <v>4039104</v>
      </c>
      <c r="U3" s="14">
        <f t="shared" si="0"/>
        <v>550000</v>
      </c>
      <c r="V3" s="14">
        <f t="shared" si="0"/>
        <v>482359</v>
      </c>
      <c r="W3" s="12">
        <f t="shared" si="0"/>
        <v>55000</v>
      </c>
      <c r="X3" s="12">
        <f t="shared" si="0"/>
        <v>8856408</v>
      </c>
      <c r="Y3" s="12">
        <f t="shared" si="0"/>
        <v>286410450</v>
      </c>
      <c r="Z3" s="12">
        <f t="shared" si="0"/>
        <v>171967</v>
      </c>
      <c r="AA3" s="12">
        <f t="shared" si="0"/>
        <v>13474737</v>
      </c>
      <c r="AB3" s="12">
        <f t="shared" si="0"/>
        <v>0</v>
      </c>
      <c r="AC3" s="12">
        <f t="shared" si="0"/>
        <v>13646704</v>
      </c>
    </row>
    <row r="4" spans="1:29" s="58" customFormat="1" ht="15" x14ac:dyDescent="0.25">
      <c r="A4" s="60">
        <v>101</v>
      </c>
      <c r="B4" s="60"/>
      <c r="C4" s="61" t="s">
        <v>137</v>
      </c>
      <c r="D4" s="63" t="s">
        <v>138</v>
      </c>
      <c r="E4" s="15">
        <f t="shared" ref="E4:E35" si="1">SUM(L4+X4+AC4)</f>
        <v>4682641</v>
      </c>
      <c r="F4" s="27">
        <v>14780</v>
      </c>
      <c r="G4" s="28">
        <v>5</v>
      </c>
      <c r="H4" s="18">
        <v>507804</v>
      </c>
      <c r="I4" s="19">
        <v>219.28299999999999</v>
      </c>
      <c r="J4" s="20"/>
      <c r="K4" s="20">
        <v>16.010000000000002</v>
      </c>
      <c r="L4" s="29">
        <v>3985435</v>
      </c>
      <c r="M4" s="22"/>
      <c r="N4" s="22"/>
      <c r="O4" s="22"/>
      <c r="P4" s="22"/>
      <c r="Q4" s="22"/>
      <c r="R4" s="22"/>
      <c r="S4" s="22">
        <v>228520</v>
      </c>
      <c r="T4" s="22">
        <v>38035</v>
      </c>
      <c r="U4" s="23"/>
      <c r="V4" s="23">
        <v>58551</v>
      </c>
      <c r="W4" s="22"/>
      <c r="X4" s="22">
        <f t="shared" ref="X4:X35" si="2">SUM(M4:W4)</f>
        <v>325106</v>
      </c>
      <c r="Y4" s="22">
        <f t="shared" ref="Y4:Y35" si="3">X4+L4</f>
        <v>4310541</v>
      </c>
      <c r="Z4" s="22">
        <v>4900</v>
      </c>
      <c r="AA4" s="22">
        <v>367200</v>
      </c>
      <c r="AB4" s="22"/>
      <c r="AC4" s="22">
        <f t="shared" ref="AC4:AC35" si="4">SUM(Z4+AA4+AB4)</f>
        <v>372100</v>
      </c>
    </row>
    <row r="5" spans="1:29" ht="15" x14ac:dyDescent="0.25">
      <c r="A5" s="17">
        <v>102</v>
      </c>
      <c r="B5" s="17"/>
      <c r="C5" s="24" t="s">
        <v>50</v>
      </c>
      <c r="D5" s="26" t="s">
        <v>51</v>
      </c>
      <c r="E5" s="15">
        <f t="shared" si="1"/>
        <v>761476</v>
      </c>
      <c r="F5" s="16">
        <v>910</v>
      </c>
      <c r="G5" s="17">
        <v>1</v>
      </c>
      <c r="H5" s="18">
        <v>447378</v>
      </c>
      <c r="I5" s="19">
        <v>219.28299999999999</v>
      </c>
      <c r="J5" s="47"/>
      <c r="K5" s="47">
        <v>12.01</v>
      </c>
      <c r="L5" s="29">
        <v>657855</v>
      </c>
      <c r="M5" s="22"/>
      <c r="N5" s="22"/>
      <c r="O5" s="22"/>
      <c r="P5" s="22"/>
      <c r="Q5" s="22"/>
      <c r="R5" s="22"/>
      <c r="S5" s="22"/>
      <c r="T5" s="22">
        <v>7396</v>
      </c>
      <c r="U5" s="23"/>
      <c r="V5" s="23"/>
      <c r="W5" s="22"/>
      <c r="X5" s="22">
        <f t="shared" si="2"/>
        <v>7396</v>
      </c>
      <c r="Y5" s="22">
        <f t="shared" si="3"/>
        <v>665251</v>
      </c>
      <c r="Z5" s="22">
        <v>225</v>
      </c>
      <c r="AA5" s="22">
        <v>96000</v>
      </c>
      <c r="AB5" s="22"/>
      <c r="AC5" s="22">
        <f t="shared" si="4"/>
        <v>96225</v>
      </c>
    </row>
    <row r="6" spans="1:29" ht="15" x14ac:dyDescent="0.25">
      <c r="A6" s="17">
        <v>302</v>
      </c>
      <c r="B6" s="17"/>
      <c r="C6" s="24" t="s">
        <v>150</v>
      </c>
      <c r="D6" s="25" t="s">
        <v>151</v>
      </c>
      <c r="E6" s="15">
        <f t="shared" si="1"/>
        <v>5906517</v>
      </c>
      <c r="F6" s="16">
        <v>16970</v>
      </c>
      <c r="G6" s="17">
        <v>6</v>
      </c>
      <c r="H6" s="18">
        <v>514211</v>
      </c>
      <c r="I6" s="19">
        <v>219.28299999999999</v>
      </c>
      <c r="J6" s="20"/>
      <c r="K6" s="20">
        <v>12.01</v>
      </c>
      <c r="L6" s="29">
        <v>5449026</v>
      </c>
      <c r="M6" s="22"/>
      <c r="N6" s="22"/>
      <c r="O6" s="22"/>
      <c r="P6" s="22"/>
      <c r="Q6" s="22"/>
      <c r="R6" s="22"/>
      <c r="S6" s="22">
        <v>89436</v>
      </c>
      <c r="T6" s="22">
        <v>78183</v>
      </c>
      <c r="U6" s="23"/>
      <c r="V6" s="23"/>
      <c r="W6" s="22"/>
      <c r="X6" s="22">
        <f t="shared" si="2"/>
        <v>167619</v>
      </c>
      <c r="Y6" s="22">
        <f t="shared" si="3"/>
        <v>5616645</v>
      </c>
      <c r="Z6" s="22">
        <v>4200</v>
      </c>
      <c r="AA6" s="22">
        <v>285672</v>
      </c>
      <c r="AB6" s="22"/>
      <c r="AC6" s="22">
        <f t="shared" si="4"/>
        <v>289872</v>
      </c>
    </row>
    <row r="7" spans="1:29" ht="15" x14ac:dyDescent="0.25">
      <c r="A7" s="17">
        <v>232</v>
      </c>
      <c r="B7" s="17"/>
      <c r="C7" s="24" t="s">
        <v>94</v>
      </c>
      <c r="D7" s="25" t="s">
        <v>94</v>
      </c>
      <c r="E7" s="15">
        <f t="shared" si="1"/>
        <v>1559439</v>
      </c>
      <c r="F7" s="27">
        <v>3940</v>
      </c>
      <c r="G7" s="28">
        <v>2</v>
      </c>
      <c r="H7" s="18">
        <v>447378</v>
      </c>
      <c r="I7" s="19">
        <v>219.28299999999999</v>
      </c>
      <c r="J7" s="47">
        <v>9.2799999999999994</v>
      </c>
      <c r="K7" s="20"/>
      <c r="L7" s="29">
        <v>1347916</v>
      </c>
      <c r="M7" s="22"/>
      <c r="N7" s="22"/>
      <c r="O7" s="22"/>
      <c r="P7" s="22"/>
      <c r="Q7" s="22"/>
      <c r="R7" s="22"/>
      <c r="S7" s="22">
        <v>87000</v>
      </c>
      <c r="T7" s="22">
        <v>15848</v>
      </c>
      <c r="U7" s="23"/>
      <c r="V7" s="23"/>
      <c r="W7" s="22"/>
      <c r="X7" s="22">
        <f t="shared" si="2"/>
        <v>102848</v>
      </c>
      <c r="Y7" s="22">
        <f t="shared" si="3"/>
        <v>1450764</v>
      </c>
      <c r="Z7" s="22">
        <v>675</v>
      </c>
      <c r="AA7" s="22">
        <v>108000</v>
      </c>
      <c r="AB7" s="22"/>
      <c r="AC7" s="22">
        <f t="shared" si="4"/>
        <v>108675</v>
      </c>
    </row>
    <row r="8" spans="1:29" ht="15" x14ac:dyDescent="0.25">
      <c r="A8" s="17">
        <v>323</v>
      </c>
      <c r="B8" s="17"/>
      <c r="C8" s="24" t="s">
        <v>134</v>
      </c>
      <c r="D8" s="25" t="s">
        <v>135</v>
      </c>
      <c r="E8" s="15">
        <f t="shared" si="1"/>
        <v>3679803</v>
      </c>
      <c r="F8" s="27">
        <v>12670</v>
      </c>
      <c r="G8" s="28">
        <v>5</v>
      </c>
      <c r="H8" s="18">
        <v>507804</v>
      </c>
      <c r="I8" s="19">
        <v>219.28299999999999</v>
      </c>
      <c r="J8" s="20"/>
      <c r="K8" s="20">
        <v>12.01</v>
      </c>
      <c r="L8" s="29">
        <v>3438286</v>
      </c>
      <c r="M8" s="22"/>
      <c r="N8" s="22"/>
      <c r="O8" s="22"/>
      <c r="P8" s="22"/>
      <c r="Q8" s="22"/>
      <c r="R8" s="22"/>
      <c r="S8" s="22">
        <v>34800</v>
      </c>
      <c r="T8" s="22">
        <v>34865</v>
      </c>
      <c r="U8" s="23"/>
      <c r="V8" s="23"/>
      <c r="W8" s="22"/>
      <c r="X8" s="22">
        <f t="shared" si="2"/>
        <v>69665</v>
      </c>
      <c r="Y8" s="22">
        <f t="shared" si="3"/>
        <v>3507951</v>
      </c>
      <c r="Z8" s="22"/>
      <c r="AA8" s="22">
        <v>171852</v>
      </c>
      <c r="AB8" s="22"/>
      <c r="AC8" s="22">
        <f t="shared" si="4"/>
        <v>171852</v>
      </c>
    </row>
    <row r="9" spans="1:29" ht="15" x14ac:dyDescent="0.25">
      <c r="A9" s="17">
        <v>110</v>
      </c>
      <c r="B9" s="17"/>
      <c r="C9" s="24" t="s">
        <v>56</v>
      </c>
      <c r="D9" s="26" t="s">
        <v>56</v>
      </c>
      <c r="E9" s="15">
        <f t="shared" si="1"/>
        <v>823241</v>
      </c>
      <c r="F9" s="32">
        <v>1090</v>
      </c>
      <c r="G9" s="28">
        <v>1</v>
      </c>
      <c r="H9" s="18">
        <v>447378</v>
      </c>
      <c r="I9" s="19">
        <v>219.28299999999999</v>
      </c>
      <c r="J9" s="47"/>
      <c r="K9" s="47">
        <v>16.010000000000002</v>
      </c>
      <c r="L9" s="29">
        <v>703847</v>
      </c>
      <c r="M9" s="22"/>
      <c r="N9" s="22"/>
      <c r="O9" s="22"/>
      <c r="P9" s="22"/>
      <c r="Q9" s="22"/>
      <c r="R9" s="22"/>
      <c r="S9" s="22"/>
      <c r="T9" s="22">
        <v>23244</v>
      </c>
      <c r="U9" s="23"/>
      <c r="V9" s="23"/>
      <c r="W9" s="22"/>
      <c r="X9" s="22">
        <f t="shared" si="2"/>
        <v>23244</v>
      </c>
      <c r="Y9" s="22">
        <f t="shared" si="3"/>
        <v>727091</v>
      </c>
      <c r="Z9" s="22">
        <v>150</v>
      </c>
      <c r="AA9" s="22">
        <v>96000</v>
      </c>
      <c r="AB9" s="22"/>
      <c r="AC9" s="22">
        <f t="shared" si="4"/>
        <v>96150</v>
      </c>
    </row>
    <row r="10" spans="1:29" ht="15" x14ac:dyDescent="0.25">
      <c r="A10" s="17">
        <v>103</v>
      </c>
      <c r="B10" s="17"/>
      <c r="C10" s="24" t="s">
        <v>42</v>
      </c>
      <c r="D10" s="26" t="s">
        <v>43</v>
      </c>
      <c r="E10" s="15">
        <f t="shared" si="1"/>
        <v>596340</v>
      </c>
      <c r="F10" s="27">
        <v>610</v>
      </c>
      <c r="G10" s="17">
        <v>1</v>
      </c>
      <c r="H10" s="18">
        <v>447378</v>
      </c>
      <c r="I10" s="19">
        <v>219.28299999999999</v>
      </c>
      <c r="J10" s="47"/>
      <c r="K10" s="47">
        <v>16.010000000000002</v>
      </c>
      <c r="L10" s="29">
        <v>590907</v>
      </c>
      <c r="M10" s="22"/>
      <c r="N10" s="22"/>
      <c r="O10" s="22"/>
      <c r="P10" s="22"/>
      <c r="Q10" s="22"/>
      <c r="R10" s="22"/>
      <c r="S10" s="22"/>
      <c r="T10" s="22">
        <v>5283</v>
      </c>
      <c r="U10" s="23"/>
      <c r="V10" s="23"/>
      <c r="W10" s="22"/>
      <c r="X10" s="22">
        <f t="shared" si="2"/>
        <v>5283</v>
      </c>
      <c r="Y10" s="22">
        <f t="shared" si="3"/>
        <v>596190</v>
      </c>
      <c r="Z10" s="22">
        <v>150</v>
      </c>
      <c r="AA10" s="22"/>
      <c r="AB10" s="22"/>
      <c r="AC10" s="22">
        <f t="shared" si="4"/>
        <v>150</v>
      </c>
    </row>
    <row r="11" spans="1:29" ht="15" x14ac:dyDescent="0.25">
      <c r="A11" s="17">
        <v>201</v>
      </c>
      <c r="B11" s="17"/>
      <c r="C11" s="24" t="s">
        <v>102</v>
      </c>
      <c r="D11" s="25" t="s">
        <v>103</v>
      </c>
      <c r="E11" s="15">
        <f t="shared" si="1"/>
        <v>1737225</v>
      </c>
      <c r="F11" s="27">
        <v>5090</v>
      </c>
      <c r="G11" s="28">
        <v>3</v>
      </c>
      <c r="H11" s="18">
        <v>474389</v>
      </c>
      <c r="I11" s="19">
        <v>219.28299999999999</v>
      </c>
      <c r="J11" s="47">
        <v>7.27</v>
      </c>
      <c r="K11" s="20"/>
      <c r="L11" s="29">
        <v>1627544</v>
      </c>
      <c r="M11" s="22"/>
      <c r="N11" s="22"/>
      <c r="O11" s="22"/>
      <c r="P11" s="22"/>
      <c r="Q11" s="22"/>
      <c r="R11" s="22"/>
      <c r="S11" s="22">
        <v>87000</v>
      </c>
      <c r="T11" s="22">
        <v>21131</v>
      </c>
      <c r="U11" s="23"/>
      <c r="V11" s="23"/>
      <c r="W11" s="22"/>
      <c r="X11" s="22">
        <f t="shared" si="2"/>
        <v>108131</v>
      </c>
      <c r="Y11" s="22">
        <f t="shared" si="3"/>
        <v>1735675</v>
      </c>
      <c r="Z11" s="22">
        <v>1550</v>
      </c>
      <c r="AA11" s="22"/>
      <c r="AB11" s="22"/>
      <c r="AC11" s="22">
        <f t="shared" si="4"/>
        <v>1550</v>
      </c>
    </row>
    <row r="12" spans="1:29" ht="15" x14ac:dyDescent="0.25">
      <c r="A12" s="17">
        <v>324</v>
      </c>
      <c r="B12" s="17"/>
      <c r="C12" s="24" t="s">
        <v>97</v>
      </c>
      <c r="D12" s="25" t="s">
        <v>98</v>
      </c>
      <c r="E12" s="15">
        <f t="shared" si="1"/>
        <v>1533668</v>
      </c>
      <c r="F12" s="27">
        <v>4250</v>
      </c>
      <c r="G12" s="28">
        <v>2</v>
      </c>
      <c r="H12" s="18">
        <v>447378</v>
      </c>
      <c r="I12" s="19">
        <v>219.28299999999999</v>
      </c>
      <c r="J12" s="47"/>
      <c r="K12" s="20">
        <v>12.01</v>
      </c>
      <c r="L12" s="29">
        <v>1478729</v>
      </c>
      <c r="M12" s="22"/>
      <c r="N12" s="22"/>
      <c r="O12" s="22"/>
      <c r="P12" s="22"/>
      <c r="Q12" s="22"/>
      <c r="R12" s="22"/>
      <c r="S12" s="22"/>
      <c r="T12" s="22">
        <v>54939</v>
      </c>
      <c r="U12" s="23"/>
      <c r="V12" s="23"/>
      <c r="W12" s="22"/>
      <c r="X12" s="22">
        <f t="shared" si="2"/>
        <v>54939</v>
      </c>
      <c r="Y12" s="22">
        <f t="shared" si="3"/>
        <v>1533668</v>
      </c>
      <c r="Z12" s="22"/>
      <c r="AA12" s="22"/>
      <c r="AB12" s="22"/>
      <c r="AC12" s="22">
        <f t="shared" si="4"/>
        <v>0</v>
      </c>
    </row>
    <row r="13" spans="1:29" ht="15" x14ac:dyDescent="0.25">
      <c r="A13" s="17">
        <v>203</v>
      </c>
      <c r="B13" s="17"/>
      <c r="C13" s="24" t="s">
        <v>168</v>
      </c>
      <c r="D13" s="25" t="s">
        <v>168</v>
      </c>
      <c r="E13" s="15">
        <f t="shared" si="1"/>
        <v>8939654</v>
      </c>
      <c r="F13" s="27">
        <v>37310</v>
      </c>
      <c r="G13" s="28">
        <v>8</v>
      </c>
      <c r="H13" s="33">
        <v>583261</v>
      </c>
      <c r="I13" s="19">
        <v>219.28299999999999</v>
      </c>
      <c r="J13" s="20"/>
      <c r="K13" s="20"/>
      <c r="L13" s="29">
        <v>8764710</v>
      </c>
      <c r="M13" s="22"/>
      <c r="N13" s="22"/>
      <c r="O13" s="22"/>
      <c r="P13" s="22"/>
      <c r="Q13" s="22"/>
      <c r="R13" s="22"/>
      <c r="S13" s="22"/>
      <c r="T13" s="22">
        <v>120444</v>
      </c>
      <c r="U13" s="23">
        <f>30000+20000</f>
        <v>50000</v>
      </c>
      <c r="V13" s="23"/>
      <c r="W13" s="22"/>
      <c r="X13" s="22">
        <f t="shared" si="2"/>
        <v>170444</v>
      </c>
      <c r="Y13" s="22">
        <f t="shared" si="3"/>
        <v>8935154</v>
      </c>
      <c r="Z13" s="22">
        <v>4500</v>
      </c>
      <c r="AA13" s="22"/>
      <c r="AB13" s="22"/>
      <c r="AC13" s="22">
        <f t="shared" si="4"/>
        <v>4500</v>
      </c>
    </row>
    <row r="14" spans="1:29" ht="15" x14ac:dyDescent="0.25">
      <c r="A14" s="17">
        <v>304</v>
      </c>
      <c r="B14" s="17"/>
      <c r="C14" s="24" t="s">
        <v>104</v>
      </c>
      <c r="D14" s="25" t="s">
        <v>105</v>
      </c>
      <c r="E14" s="15">
        <f t="shared" si="1"/>
        <v>1873069</v>
      </c>
      <c r="F14" s="27">
        <v>5460</v>
      </c>
      <c r="G14" s="28">
        <v>3</v>
      </c>
      <c r="H14" s="18">
        <v>474389</v>
      </c>
      <c r="I14" s="19">
        <v>219.28299999999999</v>
      </c>
      <c r="J14" s="47">
        <v>9.2799999999999994</v>
      </c>
      <c r="K14" s="20"/>
      <c r="L14" s="29">
        <v>1759656</v>
      </c>
      <c r="M14" s="22"/>
      <c r="N14" s="22"/>
      <c r="O14" s="22"/>
      <c r="P14" s="22"/>
      <c r="Q14" s="22"/>
      <c r="R14" s="22"/>
      <c r="S14" s="22">
        <v>87000</v>
      </c>
      <c r="T14" s="22">
        <v>26413</v>
      </c>
      <c r="U14" s="23"/>
      <c r="V14" s="23"/>
      <c r="W14" s="22"/>
      <c r="X14" s="22">
        <f t="shared" si="2"/>
        <v>113413</v>
      </c>
      <c r="Y14" s="22">
        <f t="shared" si="3"/>
        <v>1873069</v>
      </c>
      <c r="Z14" s="22"/>
      <c r="AA14" s="22"/>
      <c r="AB14" s="22"/>
      <c r="AC14" s="22">
        <f t="shared" si="4"/>
        <v>0</v>
      </c>
    </row>
    <row r="15" spans="1:29" ht="15" x14ac:dyDescent="0.25">
      <c r="A15" s="17">
        <v>206</v>
      </c>
      <c r="B15" s="17"/>
      <c r="C15" s="24" t="s">
        <v>136</v>
      </c>
      <c r="D15" s="25" t="s">
        <v>136</v>
      </c>
      <c r="E15" s="15">
        <f t="shared" si="1"/>
        <v>4273247</v>
      </c>
      <c r="F15" s="27">
        <v>14610</v>
      </c>
      <c r="G15" s="28">
        <v>5</v>
      </c>
      <c r="H15" s="18">
        <v>507804</v>
      </c>
      <c r="I15" s="19">
        <v>219.28299999999999</v>
      </c>
      <c r="J15" s="20">
        <v>9.2799999999999994</v>
      </c>
      <c r="K15" s="20"/>
      <c r="L15" s="29">
        <v>3847109</v>
      </c>
      <c r="M15" s="22"/>
      <c r="N15" s="22"/>
      <c r="O15" s="22"/>
      <c r="P15" s="22"/>
      <c r="Q15" s="22"/>
      <c r="R15" s="22"/>
      <c r="S15" s="22">
        <v>139200</v>
      </c>
      <c r="T15" s="22">
        <v>72900</v>
      </c>
      <c r="U15" s="23"/>
      <c r="V15" s="23"/>
      <c r="W15" s="22"/>
      <c r="X15" s="22">
        <f t="shared" si="2"/>
        <v>212100</v>
      </c>
      <c r="Y15" s="22">
        <f t="shared" si="3"/>
        <v>4059209</v>
      </c>
      <c r="Z15" s="22">
        <v>1500</v>
      </c>
      <c r="AA15" s="22">
        <v>212538</v>
      </c>
      <c r="AB15" s="22"/>
      <c r="AC15" s="22">
        <f t="shared" si="4"/>
        <v>214038</v>
      </c>
    </row>
    <row r="16" spans="1:29" ht="15" x14ac:dyDescent="0.25">
      <c r="A16" s="17">
        <v>108</v>
      </c>
      <c r="B16" s="17"/>
      <c r="C16" s="24" t="s">
        <v>110</v>
      </c>
      <c r="D16" s="25" t="s">
        <v>110</v>
      </c>
      <c r="E16" s="15">
        <f t="shared" si="1"/>
        <v>2548890</v>
      </c>
      <c r="F16" s="32">
        <v>6510</v>
      </c>
      <c r="G16" s="28">
        <v>3</v>
      </c>
      <c r="H16" s="18">
        <v>474389</v>
      </c>
      <c r="I16" s="19">
        <v>219.28299999999999</v>
      </c>
      <c r="J16" s="47"/>
      <c r="K16" s="20">
        <v>16.010000000000002</v>
      </c>
      <c r="L16" s="29">
        <v>2006146</v>
      </c>
      <c r="M16" s="22"/>
      <c r="N16" s="22"/>
      <c r="O16" s="22"/>
      <c r="P16" s="22"/>
      <c r="Q16" s="22"/>
      <c r="R16" s="22"/>
      <c r="S16" s="22">
        <v>139200</v>
      </c>
      <c r="T16" s="22">
        <v>23244</v>
      </c>
      <c r="U16" s="23"/>
      <c r="V16" s="23"/>
      <c r="W16" s="22"/>
      <c r="X16" s="22">
        <f t="shared" si="2"/>
        <v>162444</v>
      </c>
      <c r="Y16" s="22">
        <f t="shared" si="3"/>
        <v>2168590</v>
      </c>
      <c r="Z16" s="22">
        <v>2300</v>
      </c>
      <c r="AA16" s="22">
        <v>378000</v>
      </c>
      <c r="AB16" s="22"/>
      <c r="AC16" s="22">
        <f t="shared" si="4"/>
        <v>380300</v>
      </c>
    </row>
    <row r="17" spans="1:29" ht="15" x14ac:dyDescent="0.25">
      <c r="A17" s="17">
        <v>235</v>
      </c>
      <c r="B17" s="17"/>
      <c r="C17" s="24" t="s">
        <v>117</v>
      </c>
      <c r="D17" s="25" t="s">
        <v>117</v>
      </c>
      <c r="E17" s="15">
        <f t="shared" si="1"/>
        <v>2251933</v>
      </c>
      <c r="F17" s="27">
        <v>7920</v>
      </c>
      <c r="G17" s="28">
        <v>4</v>
      </c>
      <c r="H17" s="18">
        <v>496408</v>
      </c>
      <c r="I17" s="19">
        <v>219.28299999999999</v>
      </c>
      <c r="J17" s="20"/>
      <c r="K17" s="20"/>
      <c r="L17" s="29">
        <v>2233129</v>
      </c>
      <c r="M17" s="22"/>
      <c r="N17" s="22"/>
      <c r="O17" s="22"/>
      <c r="P17" s="22"/>
      <c r="Q17" s="22"/>
      <c r="R17" s="22"/>
      <c r="S17" s="22"/>
      <c r="T17" s="22">
        <v>16904</v>
      </c>
      <c r="U17" s="23"/>
      <c r="V17" s="23"/>
      <c r="W17" s="22"/>
      <c r="X17" s="22">
        <f t="shared" si="2"/>
        <v>16904</v>
      </c>
      <c r="Y17" s="22">
        <f t="shared" si="3"/>
        <v>2250033</v>
      </c>
      <c r="Z17" s="22">
        <v>1900</v>
      </c>
      <c r="AA17" s="22"/>
      <c r="AB17" s="22"/>
      <c r="AC17" s="22">
        <f t="shared" si="4"/>
        <v>1900</v>
      </c>
    </row>
    <row r="18" spans="1:29" ht="15" x14ac:dyDescent="0.25">
      <c r="A18" s="17">
        <v>234</v>
      </c>
      <c r="B18" s="17"/>
      <c r="C18" s="24" t="s">
        <v>156</v>
      </c>
      <c r="D18" s="25" t="s">
        <v>157</v>
      </c>
      <c r="E18" s="15">
        <f t="shared" si="1"/>
        <v>4933935</v>
      </c>
      <c r="F18" s="27">
        <v>18140</v>
      </c>
      <c r="G18" s="28">
        <v>6</v>
      </c>
      <c r="H18" s="18">
        <v>514211</v>
      </c>
      <c r="I18" s="19">
        <v>219.28299999999999</v>
      </c>
      <c r="J18" s="20"/>
      <c r="K18" s="20"/>
      <c r="L18" s="29">
        <v>4492005</v>
      </c>
      <c r="M18" s="22"/>
      <c r="N18" s="22"/>
      <c r="O18" s="22"/>
      <c r="P18" s="22"/>
      <c r="Q18" s="22"/>
      <c r="R18" s="22"/>
      <c r="S18" s="22">
        <v>127600</v>
      </c>
      <c r="T18" s="22">
        <v>84522</v>
      </c>
      <c r="U18" s="23"/>
      <c r="V18" s="23">
        <v>12880</v>
      </c>
      <c r="W18" s="22"/>
      <c r="X18" s="22">
        <f t="shared" si="2"/>
        <v>225002</v>
      </c>
      <c r="Y18" s="22">
        <f t="shared" si="3"/>
        <v>4717007</v>
      </c>
      <c r="Z18" s="22">
        <v>2300</v>
      </c>
      <c r="AA18" s="22">
        <v>214628</v>
      </c>
      <c r="AB18" s="22"/>
      <c r="AC18" s="22">
        <f t="shared" si="4"/>
        <v>216928</v>
      </c>
    </row>
    <row r="19" spans="1:29" ht="15" x14ac:dyDescent="0.25">
      <c r="A19" s="17">
        <v>105</v>
      </c>
      <c r="B19" s="17"/>
      <c r="C19" s="24" t="s">
        <v>154</v>
      </c>
      <c r="D19" s="25" t="s">
        <v>155</v>
      </c>
      <c r="E19" s="15">
        <f t="shared" si="1"/>
        <v>5166002</v>
      </c>
      <c r="F19" s="27">
        <v>17660</v>
      </c>
      <c r="G19" s="28">
        <v>6</v>
      </c>
      <c r="H19" s="18">
        <v>514211</v>
      </c>
      <c r="I19" s="19">
        <v>219.28299999999999</v>
      </c>
      <c r="J19" s="20"/>
      <c r="K19" s="20">
        <v>16.010000000000002</v>
      </c>
      <c r="L19" s="29">
        <v>4669485</v>
      </c>
      <c r="M19" s="22"/>
      <c r="N19" s="22"/>
      <c r="O19" s="22"/>
      <c r="P19" s="22"/>
      <c r="Q19" s="22"/>
      <c r="R19" s="22"/>
      <c r="S19" s="22">
        <v>157760</v>
      </c>
      <c r="T19" s="22">
        <v>98257</v>
      </c>
      <c r="U19" s="23"/>
      <c r="V19" s="23"/>
      <c r="W19" s="22"/>
      <c r="X19" s="22">
        <f t="shared" si="2"/>
        <v>256017</v>
      </c>
      <c r="Y19" s="22">
        <f t="shared" si="3"/>
        <v>4925502</v>
      </c>
      <c r="Z19" s="22">
        <v>2900</v>
      </c>
      <c r="AA19" s="22">
        <v>237600</v>
      </c>
      <c r="AB19" s="22"/>
      <c r="AC19" s="22">
        <f t="shared" si="4"/>
        <v>240500</v>
      </c>
    </row>
    <row r="20" spans="1:29" ht="15" x14ac:dyDescent="0.25">
      <c r="A20" s="17">
        <v>133</v>
      </c>
      <c r="B20" s="17"/>
      <c r="C20" s="25" t="s">
        <v>44</v>
      </c>
      <c r="D20" s="25" t="s">
        <v>44</v>
      </c>
      <c r="E20" s="15">
        <f t="shared" si="1"/>
        <v>627281</v>
      </c>
      <c r="F20" s="30">
        <v>800</v>
      </c>
      <c r="G20" s="17">
        <v>1</v>
      </c>
      <c r="H20" s="18">
        <v>447378</v>
      </c>
      <c r="I20" s="19">
        <v>219.28299999999999</v>
      </c>
      <c r="J20" s="47"/>
      <c r="K20" s="47"/>
      <c r="L20" s="29">
        <v>622804</v>
      </c>
      <c r="M20" s="22"/>
      <c r="N20" s="22"/>
      <c r="O20" s="22"/>
      <c r="P20" s="22"/>
      <c r="Q20" s="22"/>
      <c r="R20" s="22"/>
      <c r="S20" s="22"/>
      <c r="T20" s="22">
        <v>4402</v>
      </c>
      <c r="U20" s="23"/>
      <c r="V20" s="23"/>
      <c r="W20" s="22"/>
      <c r="X20" s="22">
        <f t="shared" si="2"/>
        <v>4402</v>
      </c>
      <c r="Y20" s="22">
        <f t="shared" si="3"/>
        <v>627206</v>
      </c>
      <c r="Z20" s="22">
        <v>75</v>
      </c>
      <c r="AA20" s="22"/>
      <c r="AB20" s="22"/>
      <c r="AC20" s="22">
        <f t="shared" si="4"/>
        <v>75</v>
      </c>
    </row>
    <row r="21" spans="1:29" ht="15" x14ac:dyDescent="0.25">
      <c r="A21" s="17">
        <v>204</v>
      </c>
      <c r="B21" s="17"/>
      <c r="C21" s="24" t="s">
        <v>128</v>
      </c>
      <c r="D21" s="25" t="s">
        <v>129</v>
      </c>
      <c r="E21" s="15">
        <f t="shared" si="1"/>
        <v>3162927</v>
      </c>
      <c r="F21" s="16">
        <v>10980</v>
      </c>
      <c r="G21" s="17">
        <v>5</v>
      </c>
      <c r="H21" s="18">
        <v>507804</v>
      </c>
      <c r="I21" s="19">
        <v>219.28299999999999</v>
      </c>
      <c r="J21" s="20"/>
      <c r="K21" s="20"/>
      <c r="L21" s="29">
        <v>2915531</v>
      </c>
      <c r="M21" s="22"/>
      <c r="N21" s="22"/>
      <c r="O21" s="22"/>
      <c r="P21" s="22"/>
      <c r="Q21" s="22"/>
      <c r="R21" s="22"/>
      <c r="S21" s="22">
        <v>46400</v>
      </c>
      <c r="T21" s="22">
        <v>31696</v>
      </c>
      <c r="U21" s="23"/>
      <c r="V21" s="23"/>
      <c r="W21" s="22"/>
      <c r="X21" s="22">
        <f t="shared" si="2"/>
        <v>78096</v>
      </c>
      <c r="Y21" s="22">
        <f t="shared" si="3"/>
        <v>2993627</v>
      </c>
      <c r="Z21" s="22">
        <v>1900</v>
      </c>
      <c r="AA21" s="22">
        <v>167400</v>
      </c>
      <c r="AB21" s="22"/>
      <c r="AC21" s="22">
        <f t="shared" si="4"/>
        <v>169300</v>
      </c>
    </row>
    <row r="22" spans="1:29" ht="15" x14ac:dyDescent="0.25">
      <c r="A22" s="17">
        <v>209</v>
      </c>
      <c r="B22" s="17"/>
      <c r="C22" s="24" t="s">
        <v>72</v>
      </c>
      <c r="D22" s="26" t="s">
        <v>73</v>
      </c>
      <c r="E22" s="15">
        <f t="shared" si="1"/>
        <v>963458</v>
      </c>
      <c r="F22" s="16">
        <v>2200</v>
      </c>
      <c r="G22" s="17">
        <v>2</v>
      </c>
      <c r="H22" s="18">
        <v>447378</v>
      </c>
      <c r="I22" s="19">
        <v>219.28299999999999</v>
      </c>
      <c r="J22" s="47">
        <v>9.8000000000000007</v>
      </c>
      <c r="K22" s="47"/>
      <c r="L22" s="29">
        <v>951361</v>
      </c>
      <c r="M22" s="22"/>
      <c r="N22" s="22"/>
      <c r="O22" s="22"/>
      <c r="P22" s="22"/>
      <c r="Q22" s="22"/>
      <c r="R22" s="22"/>
      <c r="S22" s="22"/>
      <c r="T22" s="22">
        <v>11622</v>
      </c>
      <c r="U22" s="23"/>
      <c r="V22" s="23"/>
      <c r="W22" s="22"/>
      <c r="X22" s="22">
        <f t="shared" si="2"/>
        <v>11622</v>
      </c>
      <c r="Y22" s="22">
        <f t="shared" si="3"/>
        <v>962983</v>
      </c>
      <c r="Z22" s="22">
        <v>475</v>
      </c>
      <c r="AA22" s="22"/>
      <c r="AB22" s="22"/>
      <c r="AC22" s="22">
        <f t="shared" si="4"/>
        <v>475</v>
      </c>
    </row>
    <row r="23" spans="1:29" ht="15" x14ac:dyDescent="0.25">
      <c r="A23" s="17">
        <v>233</v>
      </c>
      <c r="B23" s="17"/>
      <c r="C23" s="24" t="s">
        <v>68</v>
      </c>
      <c r="D23" s="26" t="s">
        <v>69</v>
      </c>
      <c r="E23" s="15">
        <f t="shared" si="1"/>
        <v>880721</v>
      </c>
      <c r="F23" s="27">
        <v>1790</v>
      </c>
      <c r="G23" s="28">
        <v>1</v>
      </c>
      <c r="H23" s="18">
        <v>447378</v>
      </c>
      <c r="I23" s="19">
        <v>219.28299999999999</v>
      </c>
      <c r="J23" s="47">
        <v>10.5</v>
      </c>
      <c r="K23" s="47"/>
      <c r="L23" s="29">
        <v>858690</v>
      </c>
      <c r="M23" s="22"/>
      <c r="N23" s="22"/>
      <c r="O23" s="22"/>
      <c r="P23" s="22"/>
      <c r="Q23" s="22"/>
      <c r="R23" s="22"/>
      <c r="S23" s="22"/>
      <c r="T23" s="22">
        <v>21131</v>
      </c>
      <c r="U23" s="23"/>
      <c r="V23" s="23"/>
      <c r="W23" s="22"/>
      <c r="X23" s="22">
        <f t="shared" si="2"/>
        <v>21131</v>
      </c>
      <c r="Y23" s="22">
        <f t="shared" si="3"/>
        <v>879821</v>
      </c>
      <c r="Z23" s="22">
        <v>900</v>
      </c>
      <c r="AA23" s="22"/>
      <c r="AB23" s="22"/>
      <c r="AC23" s="22">
        <f t="shared" si="4"/>
        <v>900</v>
      </c>
    </row>
    <row r="24" spans="1:29" ht="15" x14ac:dyDescent="0.25">
      <c r="A24" s="17">
        <v>205</v>
      </c>
      <c r="B24" s="17"/>
      <c r="C24" s="24" t="s">
        <v>166</v>
      </c>
      <c r="D24" s="25" t="s">
        <v>167</v>
      </c>
      <c r="E24" s="15">
        <f t="shared" si="1"/>
        <v>6922005</v>
      </c>
      <c r="F24" s="16">
        <v>27440</v>
      </c>
      <c r="G24" s="17">
        <v>7</v>
      </c>
      <c r="H24" s="18">
        <v>551230</v>
      </c>
      <c r="I24" s="19">
        <v>219.28299999999999</v>
      </c>
      <c r="J24" s="20"/>
      <c r="K24" s="20"/>
      <c r="L24" s="29">
        <v>6568356</v>
      </c>
      <c r="M24" s="22"/>
      <c r="N24" s="22"/>
      <c r="O24" s="22"/>
      <c r="P24" s="22"/>
      <c r="Q24" s="22"/>
      <c r="R24" s="22"/>
      <c r="S24" s="22"/>
      <c r="T24" s="22">
        <v>47544</v>
      </c>
      <c r="U24" s="23"/>
      <c r="V24" s="23"/>
      <c r="W24" s="22"/>
      <c r="X24" s="22">
        <f t="shared" si="2"/>
        <v>47544</v>
      </c>
      <c r="Y24" s="22">
        <f t="shared" si="3"/>
        <v>6615900</v>
      </c>
      <c r="Z24" s="22">
        <v>1900</v>
      </c>
      <c r="AA24" s="22">
        <v>304205</v>
      </c>
      <c r="AB24" s="22"/>
      <c r="AC24" s="22">
        <f t="shared" si="4"/>
        <v>306105</v>
      </c>
    </row>
    <row r="25" spans="1:29" ht="15" x14ac:dyDescent="0.25">
      <c r="A25" s="17">
        <v>107</v>
      </c>
      <c r="B25" s="17"/>
      <c r="C25" s="24" t="s">
        <v>101</v>
      </c>
      <c r="D25" s="25" t="s">
        <v>101</v>
      </c>
      <c r="E25" s="15">
        <f t="shared" si="1"/>
        <v>2223487</v>
      </c>
      <c r="F25" s="30">
        <v>4950</v>
      </c>
      <c r="G25" s="17">
        <v>2</v>
      </c>
      <c r="H25" s="18">
        <v>447378</v>
      </c>
      <c r="I25" s="19">
        <v>219.28299999999999</v>
      </c>
      <c r="J25" s="47"/>
      <c r="K25" s="20">
        <v>20.010000000000002</v>
      </c>
      <c r="L25" s="29">
        <v>2170717</v>
      </c>
      <c r="M25" s="22"/>
      <c r="N25" s="22"/>
      <c r="O25" s="22"/>
      <c r="P25" s="22"/>
      <c r="Q25" s="22"/>
      <c r="R25" s="22"/>
      <c r="S25" s="22"/>
      <c r="T25" s="22">
        <v>51770</v>
      </c>
      <c r="U25" s="23"/>
      <c r="V25" s="23"/>
      <c r="W25" s="22"/>
      <c r="X25" s="22">
        <f t="shared" si="2"/>
        <v>51770</v>
      </c>
      <c r="Y25" s="22">
        <f t="shared" si="3"/>
        <v>2222487</v>
      </c>
      <c r="Z25" s="22">
        <v>1000</v>
      </c>
      <c r="AA25" s="22"/>
      <c r="AB25" s="22"/>
      <c r="AC25" s="22">
        <f t="shared" si="4"/>
        <v>1000</v>
      </c>
    </row>
    <row r="26" spans="1:29" ht="15" x14ac:dyDescent="0.25">
      <c r="A26" s="17">
        <v>237</v>
      </c>
      <c r="B26" s="17"/>
      <c r="C26" s="24" t="s">
        <v>59</v>
      </c>
      <c r="D26" s="26" t="s">
        <v>60</v>
      </c>
      <c r="E26" s="15">
        <f t="shared" si="1"/>
        <v>829626</v>
      </c>
      <c r="F26" s="16">
        <v>1220</v>
      </c>
      <c r="G26" s="17">
        <v>1</v>
      </c>
      <c r="H26" s="18">
        <v>447378</v>
      </c>
      <c r="I26" s="19">
        <v>219.28299999999999</v>
      </c>
      <c r="J26" s="47">
        <v>10.77</v>
      </c>
      <c r="K26" s="47"/>
      <c r="L26" s="29">
        <v>728043</v>
      </c>
      <c r="M26" s="22"/>
      <c r="N26" s="22"/>
      <c r="O26" s="22"/>
      <c r="P26" s="22"/>
      <c r="Q26" s="22"/>
      <c r="R26" s="22"/>
      <c r="S26" s="22"/>
      <c r="T26" s="22">
        <v>5283</v>
      </c>
      <c r="U26" s="23"/>
      <c r="V26" s="23"/>
      <c r="W26" s="22"/>
      <c r="X26" s="22">
        <f t="shared" si="2"/>
        <v>5283</v>
      </c>
      <c r="Y26" s="22">
        <f t="shared" si="3"/>
        <v>733326</v>
      </c>
      <c r="Z26" s="22">
        <v>300</v>
      </c>
      <c r="AA26" s="22">
        <v>96000</v>
      </c>
      <c r="AB26" s="22"/>
      <c r="AC26" s="22">
        <f t="shared" si="4"/>
        <v>96300</v>
      </c>
    </row>
    <row r="27" spans="1:29" ht="15" x14ac:dyDescent="0.25">
      <c r="A27" s="17">
        <v>111</v>
      </c>
      <c r="B27" s="17"/>
      <c r="C27" s="24" t="s">
        <v>78</v>
      </c>
      <c r="D27" s="26" t="s">
        <v>79</v>
      </c>
      <c r="E27" s="15">
        <f t="shared" si="1"/>
        <v>1134923</v>
      </c>
      <c r="F27" s="32">
        <v>2530</v>
      </c>
      <c r="G27" s="28">
        <v>2</v>
      </c>
      <c r="H27" s="18">
        <v>447378</v>
      </c>
      <c r="I27" s="19">
        <v>219.28299999999999</v>
      </c>
      <c r="J27" s="47">
        <v>9.5699999999999985</v>
      </c>
      <c r="K27" s="20"/>
      <c r="L27" s="29">
        <v>1026376</v>
      </c>
      <c r="M27" s="22"/>
      <c r="N27" s="22"/>
      <c r="O27" s="22"/>
      <c r="P27" s="22"/>
      <c r="Q27" s="22"/>
      <c r="R27" s="22"/>
      <c r="S27" s="22"/>
      <c r="T27" s="22">
        <v>11622</v>
      </c>
      <c r="U27" s="23"/>
      <c r="V27" s="23"/>
      <c r="W27" s="22"/>
      <c r="X27" s="22">
        <f t="shared" si="2"/>
        <v>11622</v>
      </c>
      <c r="Y27" s="22">
        <f t="shared" si="3"/>
        <v>1037998</v>
      </c>
      <c r="Z27" s="22">
        <v>925</v>
      </c>
      <c r="AA27" s="22">
        <v>96000</v>
      </c>
      <c r="AB27" s="22"/>
      <c r="AC27" s="22">
        <f t="shared" si="4"/>
        <v>96925</v>
      </c>
    </row>
    <row r="28" spans="1:29" ht="15" x14ac:dyDescent="0.25">
      <c r="A28" s="17">
        <v>112</v>
      </c>
      <c r="B28" s="17"/>
      <c r="C28" s="24" t="s">
        <v>63</v>
      </c>
      <c r="D28" s="26" t="s">
        <v>64</v>
      </c>
      <c r="E28" s="15">
        <f t="shared" si="1"/>
        <v>862377</v>
      </c>
      <c r="F28" s="30">
        <v>1520</v>
      </c>
      <c r="G28" s="17">
        <v>1</v>
      </c>
      <c r="H28" s="18">
        <v>447378</v>
      </c>
      <c r="I28" s="19">
        <v>219.28299999999999</v>
      </c>
      <c r="J28" s="47"/>
      <c r="K28" s="47">
        <v>20.010000000000002</v>
      </c>
      <c r="L28" s="29">
        <v>849474</v>
      </c>
      <c r="M28" s="22"/>
      <c r="N28" s="22"/>
      <c r="O28" s="22"/>
      <c r="P28" s="22"/>
      <c r="Q28" s="22"/>
      <c r="R28" s="22"/>
      <c r="S28" s="22"/>
      <c r="T28" s="22">
        <v>12678</v>
      </c>
      <c r="U28" s="23"/>
      <c r="V28" s="23"/>
      <c r="W28" s="22"/>
      <c r="X28" s="22">
        <f t="shared" si="2"/>
        <v>12678</v>
      </c>
      <c r="Y28" s="22">
        <f t="shared" si="3"/>
        <v>862152</v>
      </c>
      <c r="Z28" s="22">
        <v>225</v>
      </c>
      <c r="AA28" s="22"/>
      <c r="AB28" s="22"/>
      <c r="AC28" s="22">
        <f t="shared" si="4"/>
        <v>225</v>
      </c>
    </row>
    <row r="29" spans="1:29" ht="15" x14ac:dyDescent="0.25">
      <c r="A29" s="17">
        <v>303</v>
      </c>
      <c r="B29" s="17"/>
      <c r="C29" s="24" t="s">
        <v>82</v>
      </c>
      <c r="D29" s="26" t="s">
        <v>83</v>
      </c>
      <c r="E29" s="15">
        <f t="shared" si="1"/>
        <v>1080787</v>
      </c>
      <c r="F29" s="16">
        <v>2850</v>
      </c>
      <c r="G29" s="17">
        <v>2</v>
      </c>
      <c r="H29" s="18">
        <v>447378</v>
      </c>
      <c r="I29" s="19">
        <v>219.28299999999999</v>
      </c>
      <c r="J29" s="20"/>
      <c r="K29" s="20"/>
      <c r="L29" s="29">
        <v>1072335</v>
      </c>
      <c r="M29" s="22"/>
      <c r="N29" s="22"/>
      <c r="O29" s="22"/>
      <c r="P29" s="22"/>
      <c r="Q29" s="22"/>
      <c r="R29" s="22"/>
      <c r="S29" s="22"/>
      <c r="T29" s="22">
        <v>8452</v>
      </c>
      <c r="U29" s="23"/>
      <c r="V29" s="23"/>
      <c r="W29" s="22"/>
      <c r="X29" s="22">
        <f t="shared" si="2"/>
        <v>8452</v>
      </c>
      <c r="Y29" s="22">
        <f t="shared" si="3"/>
        <v>1080787</v>
      </c>
      <c r="Z29" s="22"/>
      <c r="AA29" s="22"/>
      <c r="AB29" s="22"/>
      <c r="AC29" s="22">
        <f t="shared" si="4"/>
        <v>0</v>
      </c>
    </row>
    <row r="30" spans="1:29" ht="15" x14ac:dyDescent="0.25">
      <c r="A30" s="17">
        <v>307</v>
      </c>
      <c r="B30" s="17"/>
      <c r="C30" s="24" t="s">
        <v>31</v>
      </c>
      <c r="D30" s="26" t="s">
        <v>32</v>
      </c>
      <c r="E30" s="15">
        <f t="shared" si="1"/>
        <v>447479</v>
      </c>
      <c r="F30" s="27">
        <v>220</v>
      </c>
      <c r="G30" s="28">
        <v>0</v>
      </c>
      <c r="H30" s="18"/>
      <c r="I30" s="19"/>
      <c r="J30" s="47"/>
      <c r="K30" s="47"/>
      <c r="L30" s="29">
        <v>443077</v>
      </c>
      <c r="M30" s="22"/>
      <c r="N30" s="22"/>
      <c r="O30" s="22"/>
      <c r="P30" s="22"/>
      <c r="Q30" s="22"/>
      <c r="R30" s="22"/>
      <c r="S30" s="22"/>
      <c r="T30" s="22">
        <v>4402</v>
      </c>
      <c r="U30" s="23"/>
      <c r="V30" s="23"/>
      <c r="W30" s="22"/>
      <c r="X30" s="22">
        <f t="shared" si="2"/>
        <v>4402</v>
      </c>
      <c r="Y30" s="22">
        <f t="shared" si="3"/>
        <v>447479</v>
      </c>
      <c r="Z30" s="22"/>
      <c r="AA30" s="22"/>
      <c r="AB30" s="22"/>
      <c r="AC30" s="22">
        <f t="shared" si="4"/>
        <v>0</v>
      </c>
    </row>
    <row r="31" spans="1:29" ht="15" x14ac:dyDescent="0.25">
      <c r="A31" s="17">
        <v>207</v>
      </c>
      <c r="B31" s="17"/>
      <c r="C31" s="24" t="s">
        <v>113</v>
      </c>
      <c r="D31" s="25" t="s">
        <v>114</v>
      </c>
      <c r="E31" s="15">
        <f t="shared" si="1"/>
        <v>2195504</v>
      </c>
      <c r="F31" s="27">
        <v>7410</v>
      </c>
      <c r="G31" s="28">
        <v>3</v>
      </c>
      <c r="H31" s="18">
        <v>474389</v>
      </c>
      <c r="I31" s="19">
        <v>219.28299999999999</v>
      </c>
      <c r="J31" s="47">
        <v>9.2799999999999994</v>
      </c>
      <c r="K31" s="20"/>
      <c r="L31" s="29">
        <v>2168041</v>
      </c>
      <c r="M31" s="22"/>
      <c r="N31" s="22"/>
      <c r="O31" s="22"/>
      <c r="P31" s="22"/>
      <c r="Q31" s="22"/>
      <c r="R31" s="22"/>
      <c r="S31" s="22"/>
      <c r="T31" s="22">
        <v>26413</v>
      </c>
      <c r="U31" s="23"/>
      <c r="V31" s="23"/>
      <c r="W31" s="22"/>
      <c r="X31" s="22">
        <f t="shared" si="2"/>
        <v>26413</v>
      </c>
      <c r="Y31" s="22">
        <f t="shared" si="3"/>
        <v>2194454</v>
      </c>
      <c r="Z31" s="22">
        <v>1050</v>
      </c>
      <c r="AA31" s="22"/>
      <c r="AB31" s="22"/>
      <c r="AC31" s="22">
        <f t="shared" si="4"/>
        <v>1050</v>
      </c>
    </row>
    <row r="32" spans="1:29" ht="15" x14ac:dyDescent="0.25">
      <c r="A32" s="17">
        <v>113</v>
      </c>
      <c r="B32" s="17"/>
      <c r="C32" s="24" t="s">
        <v>88</v>
      </c>
      <c r="D32" s="25" t="s">
        <v>89</v>
      </c>
      <c r="E32" s="15">
        <f t="shared" si="1"/>
        <v>1262035</v>
      </c>
      <c r="F32" s="30">
        <v>3170</v>
      </c>
      <c r="G32" s="17">
        <v>2</v>
      </c>
      <c r="H32" s="18">
        <v>447378</v>
      </c>
      <c r="I32" s="19">
        <v>219.28299999999999</v>
      </c>
      <c r="J32" s="47"/>
      <c r="K32" s="20">
        <v>16.010000000000002</v>
      </c>
      <c r="L32" s="29">
        <v>1247857</v>
      </c>
      <c r="M32" s="22"/>
      <c r="N32" s="22"/>
      <c r="O32" s="22"/>
      <c r="P32" s="22"/>
      <c r="Q32" s="22"/>
      <c r="R32" s="22"/>
      <c r="S32" s="22"/>
      <c r="T32" s="22">
        <v>12678</v>
      </c>
      <c r="U32" s="23"/>
      <c r="V32" s="23"/>
      <c r="W32" s="22"/>
      <c r="X32" s="22">
        <f t="shared" si="2"/>
        <v>12678</v>
      </c>
      <c r="Y32" s="22">
        <f t="shared" si="3"/>
        <v>1260535</v>
      </c>
      <c r="Z32" s="22">
        <v>1500</v>
      </c>
      <c r="AA32" s="22"/>
      <c r="AB32" s="22"/>
      <c r="AC32" s="22">
        <f t="shared" si="4"/>
        <v>1500</v>
      </c>
    </row>
    <row r="33" spans="1:29" ht="15" x14ac:dyDescent="0.25">
      <c r="A33" s="17">
        <v>308</v>
      </c>
      <c r="B33" s="17"/>
      <c r="C33" s="24" t="s">
        <v>146</v>
      </c>
      <c r="D33" s="25" t="s">
        <v>147</v>
      </c>
      <c r="E33" s="15">
        <f t="shared" si="1"/>
        <v>4817751</v>
      </c>
      <c r="F33" s="27">
        <v>15830</v>
      </c>
      <c r="G33" s="28">
        <v>6</v>
      </c>
      <c r="H33" s="18">
        <v>514211</v>
      </c>
      <c r="I33" s="19">
        <v>219.28299999999999</v>
      </c>
      <c r="J33" s="20"/>
      <c r="K33" s="20">
        <v>12.01</v>
      </c>
      <c r="L33" s="29">
        <v>4524168</v>
      </c>
      <c r="M33" s="22"/>
      <c r="N33" s="22"/>
      <c r="O33" s="22"/>
      <c r="P33" s="22"/>
      <c r="Q33" s="22"/>
      <c r="R33" s="22"/>
      <c r="S33" s="22"/>
      <c r="T33" s="22">
        <v>55996</v>
      </c>
      <c r="U33" s="23"/>
      <c r="V33" s="23"/>
      <c r="W33" s="22"/>
      <c r="X33" s="22">
        <f t="shared" si="2"/>
        <v>55996</v>
      </c>
      <c r="Y33" s="22">
        <f t="shared" si="3"/>
        <v>4580164</v>
      </c>
      <c r="Z33" s="22">
        <v>4613</v>
      </c>
      <c r="AA33" s="22">
        <v>232974</v>
      </c>
      <c r="AB33" s="22"/>
      <c r="AC33" s="22">
        <f t="shared" si="4"/>
        <v>237587</v>
      </c>
    </row>
    <row r="34" spans="1:29" ht="15" x14ac:dyDescent="0.25">
      <c r="A34" s="17">
        <v>313</v>
      </c>
      <c r="B34" s="17"/>
      <c r="C34" s="25" t="s">
        <v>170</v>
      </c>
      <c r="D34" s="25" t="s">
        <v>170</v>
      </c>
      <c r="E34" s="15">
        <f t="shared" si="1"/>
        <v>15789382</v>
      </c>
      <c r="F34" s="16">
        <v>53140</v>
      </c>
      <c r="G34" s="17">
        <v>9</v>
      </c>
      <c r="H34" s="18">
        <v>601866</v>
      </c>
      <c r="I34" s="19">
        <v>219.28299999999999</v>
      </c>
      <c r="J34" s="20"/>
      <c r="K34" s="20">
        <v>12.01</v>
      </c>
      <c r="L34" s="29">
        <v>14861631</v>
      </c>
      <c r="M34" s="22"/>
      <c r="N34" s="22"/>
      <c r="O34" s="22"/>
      <c r="P34" s="22"/>
      <c r="Q34" s="22"/>
      <c r="R34" s="22"/>
      <c r="S34" s="22"/>
      <c r="T34" s="22">
        <v>103540</v>
      </c>
      <c r="U34" s="23"/>
      <c r="V34" s="23"/>
      <c r="W34" s="22"/>
      <c r="X34" s="22">
        <f t="shared" si="2"/>
        <v>103540</v>
      </c>
      <c r="Y34" s="22">
        <f t="shared" si="3"/>
        <v>14965171</v>
      </c>
      <c r="Z34" s="22">
        <v>12500</v>
      </c>
      <c r="AA34" s="22">
        <v>811711</v>
      </c>
      <c r="AB34" s="22"/>
      <c r="AC34" s="22">
        <f t="shared" si="4"/>
        <v>824211</v>
      </c>
    </row>
    <row r="35" spans="1:29" ht="15" x14ac:dyDescent="0.25">
      <c r="A35" s="17">
        <v>202</v>
      </c>
      <c r="B35" s="17"/>
      <c r="C35" s="24" t="s">
        <v>115</v>
      </c>
      <c r="D35" s="25" t="s">
        <v>116</v>
      </c>
      <c r="E35" s="15">
        <f t="shared" si="1"/>
        <v>2320585</v>
      </c>
      <c r="F35" s="27">
        <v>7540</v>
      </c>
      <c r="G35" s="28">
        <v>4</v>
      </c>
      <c r="H35" s="18">
        <v>496408</v>
      </c>
      <c r="I35" s="19">
        <v>219.28299999999999</v>
      </c>
      <c r="J35" s="47">
        <v>6.93</v>
      </c>
      <c r="K35" s="20"/>
      <c r="L35" s="29">
        <v>2202054</v>
      </c>
      <c r="M35" s="22"/>
      <c r="N35" s="22"/>
      <c r="O35" s="22"/>
      <c r="P35" s="22"/>
      <c r="Q35" s="22"/>
      <c r="R35" s="22"/>
      <c r="S35" s="22"/>
      <c r="T35" s="22">
        <v>21131</v>
      </c>
      <c r="U35" s="23"/>
      <c r="V35" s="23"/>
      <c r="W35" s="22"/>
      <c r="X35" s="22">
        <f t="shared" si="2"/>
        <v>21131</v>
      </c>
      <c r="Y35" s="22">
        <f t="shared" si="3"/>
        <v>2223185</v>
      </c>
      <c r="Z35" s="22">
        <v>1400</v>
      </c>
      <c r="AA35" s="22">
        <v>96000</v>
      </c>
      <c r="AB35" s="22"/>
      <c r="AC35" s="22">
        <f t="shared" si="4"/>
        <v>97400</v>
      </c>
    </row>
    <row r="36" spans="1:29" ht="15" x14ac:dyDescent="0.25">
      <c r="A36" s="17">
        <v>114</v>
      </c>
      <c r="B36" s="17"/>
      <c r="C36" s="24" t="s">
        <v>80</v>
      </c>
      <c r="D36" s="26" t="s">
        <v>81</v>
      </c>
      <c r="E36" s="15">
        <f t="shared" ref="E36:E67" si="5">SUM(L36+X36+AC36)</f>
        <v>1348338</v>
      </c>
      <c r="F36" s="32">
        <v>2830</v>
      </c>
      <c r="G36" s="28">
        <v>2</v>
      </c>
      <c r="H36" s="18">
        <v>447378</v>
      </c>
      <c r="I36" s="19">
        <v>219.28299999999999</v>
      </c>
      <c r="J36" s="20"/>
      <c r="K36" s="20">
        <v>20.010000000000002</v>
      </c>
      <c r="L36" s="29">
        <v>1124577</v>
      </c>
      <c r="M36" s="22"/>
      <c r="N36" s="22"/>
      <c r="O36" s="22"/>
      <c r="P36" s="22"/>
      <c r="Q36" s="22"/>
      <c r="R36" s="22"/>
      <c r="S36" s="22"/>
      <c r="T36" s="22">
        <v>17961</v>
      </c>
      <c r="U36" s="23"/>
      <c r="V36" s="23"/>
      <c r="W36" s="22"/>
      <c r="X36" s="22">
        <f t="shared" ref="X36:X67" si="6">SUM(M36:W36)</f>
        <v>17961</v>
      </c>
      <c r="Y36" s="22">
        <f t="shared" ref="Y36:Y67" si="7">X36+L36</f>
        <v>1142538</v>
      </c>
      <c r="Z36" s="22">
        <v>600</v>
      </c>
      <c r="AA36" s="22">
        <v>205200</v>
      </c>
      <c r="AB36" s="22"/>
      <c r="AC36" s="22">
        <f t="shared" ref="AC36:AC67" si="8">SUM(Z36+AA36+AB36)</f>
        <v>205800</v>
      </c>
    </row>
    <row r="37" spans="1:29" ht="15" x14ac:dyDescent="0.25">
      <c r="A37" s="17">
        <v>115</v>
      </c>
      <c r="B37" s="17"/>
      <c r="C37" s="24" t="s">
        <v>74</v>
      </c>
      <c r="D37" s="26" t="s">
        <v>75</v>
      </c>
      <c r="E37" s="15">
        <f t="shared" si="5"/>
        <v>1112105</v>
      </c>
      <c r="F37" s="30">
        <v>2350</v>
      </c>
      <c r="G37" s="17">
        <v>2</v>
      </c>
      <c r="H37" s="18">
        <v>447378</v>
      </c>
      <c r="I37" s="19">
        <v>219.28299999999999</v>
      </c>
      <c r="J37" s="47">
        <v>17.399999999999999</v>
      </c>
      <c r="K37" s="47"/>
      <c r="L37" s="29">
        <v>1003583</v>
      </c>
      <c r="M37" s="22"/>
      <c r="N37" s="22"/>
      <c r="O37" s="22"/>
      <c r="P37" s="22"/>
      <c r="Q37" s="22"/>
      <c r="R37" s="22"/>
      <c r="S37" s="22"/>
      <c r="T37" s="22">
        <v>11622</v>
      </c>
      <c r="U37" s="23"/>
      <c r="V37" s="23"/>
      <c r="W37" s="22"/>
      <c r="X37" s="22">
        <f t="shared" si="6"/>
        <v>11622</v>
      </c>
      <c r="Y37" s="22">
        <f t="shared" si="7"/>
        <v>1015205</v>
      </c>
      <c r="Z37" s="22">
        <v>900</v>
      </c>
      <c r="AA37" s="22">
        <v>96000</v>
      </c>
      <c r="AB37" s="22"/>
      <c r="AC37" s="22">
        <f t="shared" si="8"/>
        <v>96900</v>
      </c>
    </row>
    <row r="38" spans="1:29" ht="15" x14ac:dyDescent="0.25">
      <c r="A38" s="17">
        <v>208</v>
      </c>
      <c r="B38" s="17"/>
      <c r="C38" s="24" t="s">
        <v>145</v>
      </c>
      <c r="D38" s="25" t="s">
        <v>145</v>
      </c>
      <c r="E38" s="15">
        <f t="shared" si="5"/>
        <v>4356075</v>
      </c>
      <c r="F38" s="16">
        <v>15460</v>
      </c>
      <c r="G38" s="17">
        <v>6</v>
      </c>
      <c r="H38" s="18">
        <v>514211</v>
      </c>
      <c r="I38" s="19">
        <v>219.28299999999999</v>
      </c>
      <c r="J38" s="20">
        <v>9.2799999999999994</v>
      </c>
      <c r="K38" s="20"/>
      <c r="L38" s="29">
        <v>4047795</v>
      </c>
      <c r="M38" s="22"/>
      <c r="N38" s="22"/>
      <c r="O38" s="22"/>
      <c r="P38" s="22"/>
      <c r="Q38" s="22"/>
      <c r="R38" s="22"/>
      <c r="S38" s="22">
        <v>87000</v>
      </c>
      <c r="T38" s="22">
        <v>48600</v>
      </c>
      <c r="U38" s="23"/>
      <c r="V38" s="23"/>
      <c r="W38" s="22"/>
      <c r="X38" s="22">
        <f t="shared" si="6"/>
        <v>135600</v>
      </c>
      <c r="Y38" s="22">
        <f t="shared" si="7"/>
        <v>4183395</v>
      </c>
      <c r="Z38" s="22">
        <v>2700</v>
      </c>
      <c r="AA38" s="22">
        <v>169980</v>
      </c>
      <c r="AB38" s="22"/>
      <c r="AC38" s="22">
        <f t="shared" si="8"/>
        <v>172680</v>
      </c>
    </row>
    <row r="39" spans="1:29" ht="15" x14ac:dyDescent="0.25">
      <c r="A39" s="17">
        <v>306</v>
      </c>
      <c r="B39" s="17"/>
      <c r="C39" s="24" t="s">
        <v>28</v>
      </c>
      <c r="D39" s="25" t="s">
        <v>28</v>
      </c>
      <c r="E39" s="15">
        <f t="shared" si="5"/>
        <v>333439</v>
      </c>
      <c r="F39" s="16">
        <v>150</v>
      </c>
      <c r="G39" s="17">
        <v>0</v>
      </c>
      <c r="H39" s="18"/>
      <c r="I39" s="19"/>
      <c r="J39" s="47"/>
      <c r="K39" s="47"/>
      <c r="L39" s="29">
        <v>329037</v>
      </c>
      <c r="M39" s="22"/>
      <c r="N39" s="22"/>
      <c r="O39" s="22"/>
      <c r="P39" s="22"/>
      <c r="Q39" s="22"/>
      <c r="R39" s="22"/>
      <c r="S39" s="22"/>
      <c r="T39" s="22">
        <v>4402</v>
      </c>
      <c r="U39" s="23"/>
      <c r="V39" s="23"/>
      <c r="W39" s="22"/>
      <c r="X39" s="22">
        <f t="shared" si="6"/>
        <v>4402</v>
      </c>
      <c r="Y39" s="22">
        <f t="shared" si="7"/>
        <v>333439</v>
      </c>
      <c r="Z39" s="22"/>
      <c r="AA39" s="22"/>
      <c r="AB39" s="22"/>
      <c r="AC39" s="22">
        <f t="shared" si="8"/>
        <v>0</v>
      </c>
    </row>
    <row r="40" spans="1:29" ht="15" x14ac:dyDescent="0.25">
      <c r="A40" s="17">
        <v>116</v>
      </c>
      <c r="B40" s="17"/>
      <c r="C40" s="24" t="s">
        <v>139</v>
      </c>
      <c r="D40" s="25" t="s">
        <v>140</v>
      </c>
      <c r="E40" s="15">
        <f t="shared" si="5"/>
        <v>4461527</v>
      </c>
      <c r="F40" s="30">
        <v>14880</v>
      </c>
      <c r="G40" s="17">
        <v>5</v>
      </c>
      <c r="H40" s="18">
        <v>507804</v>
      </c>
      <c r="I40" s="19">
        <v>219.28299999999999</v>
      </c>
      <c r="J40" s="20"/>
      <c r="K40" s="20">
        <v>12.01</v>
      </c>
      <c r="L40" s="29">
        <v>3949444</v>
      </c>
      <c r="M40" s="22"/>
      <c r="N40" s="22"/>
      <c r="O40" s="22"/>
      <c r="P40" s="22"/>
      <c r="Q40" s="22"/>
      <c r="R40" s="22"/>
      <c r="S40" s="22">
        <v>87000</v>
      </c>
      <c r="T40" s="22">
        <v>53883</v>
      </c>
      <c r="U40" s="23"/>
      <c r="V40" s="23"/>
      <c r="W40" s="22"/>
      <c r="X40" s="22">
        <f t="shared" si="6"/>
        <v>140883</v>
      </c>
      <c r="Y40" s="22">
        <f t="shared" si="7"/>
        <v>4090327</v>
      </c>
      <c r="Z40" s="22">
        <v>4000</v>
      </c>
      <c r="AA40" s="22">
        <v>367200</v>
      </c>
      <c r="AB40" s="22"/>
      <c r="AC40" s="22">
        <f t="shared" si="8"/>
        <v>371200</v>
      </c>
    </row>
    <row r="41" spans="1:29" ht="15" x14ac:dyDescent="0.25">
      <c r="A41" s="17">
        <v>117</v>
      </c>
      <c r="B41" s="17"/>
      <c r="C41" s="24" t="s">
        <v>70</v>
      </c>
      <c r="D41" s="26" t="s">
        <v>71</v>
      </c>
      <c r="E41" s="15">
        <f t="shared" si="5"/>
        <v>942591</v>
      </c>
      <c r="F41" s="30">
        <v>2020</v>
      </c>
      <c r="G41" s="17">
        <v>2</v>
      </c>
      <c r="H41" s="18">
        <v>447378</v>
      </c>
      <c r="I41" s="19">
        <v>219.28299999999999</v>
      </c>
      <c r="J41" s="47"/>
      <c r="K41" s="47">
        <v>12.01</v>
      </c>
      <c r="L41" s="29">
        <v>922017</v>
      </c>
      <c r="M41" s="22"/>
      <c r="N41" s="22"/>
      <c r="O41" s="22"/>
      <c r="P41" s="22"/>
      <c r="Q41" s="22"/>
      <c r="R41" s="22"/>
      <c r="S41" s="22"/>
      <c r="T41" s="22">
        <v>20074</v>
      </c>
      <c r="U41" s="23"/>
      <c r="V41" s="23"/>
      <c r="W41" s="22"/>
      <c r="X41" s="22">
        <f t="shared" si="6"/>
        <v>20074</v>
      </c>
      <c r="Y41" s="22">
        <f t="shared" si="7"/>
        <v>942091</v>
      </c>
      <c r="Z41" s="22">
        <v>500</v>
      </c>
      <c r="AA41" s="22"/>
      <c r="AB41" s="22"/>
      <c r="AC41" s="22">
        <f t="shared" si="8"/>
        <v>500</v>
      </c>
    </row>
    <row r="42" spans="1:29" ht="15" x14ac:dyDescent="0.25">
      <c r="A42" s="17">
        <v>130</v>
      </c>
      <c r="B42" s="17"/>
      <c r="C42" s="24" t="s">
        <v>61</v>
      </c>
      <c r="D42" s="26" t="s">
        <v>62</v>
      </c>
      <c r="E42" s="15">
        <f t="shared" si="5"/>
        <v>938616</v>
      </c>
      <c r="F42" s="16">
        <v>1330</v>
      </c>
      <c r="G42" s="17">
        <v>1</v>
      </c>
      <c r="H42" s="18">
        <v>447378</v>
      </c>
      <c r="I42" s="19">
        <v>219.28299999999999</v>
      </c>
      <c r="J42" s="47"/>
      <c r="K42" s="47">
        <v>16.010000000000002</v>
      </c>
      <c r="L42" s="29">
        <v>760318</v>
      </c>
      <c r="M42" s="22"/>
      <c r="N42" s="22"/>
      <c r="O42" s="22"/>
      <c r="P42" s="22"/>
      <c r="Q42" s="22"/>
      <c r="R42" s="22"/>
      <c r="S42" s="22"/>
      <c r="T42" s="22">
        <v>15848</v>
      </c>
      <c r="U42" s="23"/>
      <c r="V42" s="23"/>
      <c r="W42" s="22"/>
      <c r="X42" s="22">
        <f t="shared" si="6"/>
        <v>15848</v>
      </c>
      <c r="Y42" s="22">
        <f t="shared" si="7"/>
        <v>776166</v>
      </c>
      <c r="Z42" s="22">
        <v>450</v>
      </c>
      <c r="AA42" s="22">
        <v>162000</v>
      </c>
      <c r="AB42" s="22"/>
      <c r="AC42" s="22">
        <f t="shared" si="8"/>
        <v>162450</v>
      </c>
    </row>
    <row r="43" spans="1:29" ht="15" x14ac:dyDescent="0.25">
      <c r="A43" s="17">
        <v>226</v>
      </c>
      <c r="B43" s="17"/>
      <c r="C43" s="24" t="s">
        <v>52</v>
      </c>
      <c r="D43" s="26" t="s">
        <v>53</v>
      </c>
      <c r="E43" s="15">
        <f t="shared" si="5"/>
        <v>789428</v>
      </c>
      <c r="F43" s="16">
        <v>970</v>
      </c>
      <c r="G43" s="17">
        <v>1</v>
      </c>
      <c r="H43" s="18">
        <v>447378</v>
      </c>
      <c r="I43" s="19">
        <v>219.28299999999999</v>
      </c>
      <c r="J43" s="47">
        <v>10.83</v>
      </c>
      <c r="K43" s="47"/>
      <c r="L43" s="29">
        <v>670588</v>
      </c>
      <c r="M43" s="22"/>
      <c r="N43" s="22"/>
      <c r="O43" s="22"/>
      <c r="P43" s="22"/>
      <c r="Q43" s="22"/>
      <c r="R43" s="22"/>
      <c r="S43" s="22"/>
      <c r="T43" s="22">
        <v>10565</v>
      </c>
      <c r="U43" s="23"/>
      <c r="V43" s="23"/>
      <c r="W43" s="22"/>
      <c r="X43" s="22">
        <f t="shared" si="6"/>
        <v>10565</v>
      </c>
      <c r="Y43" s="22">
        <f t="shared" si="7"/>
        <v>681153</v>
      </c>
      <c r="Z43" s="22">
        <v>275</v>
      </c>
      <c r="AA43" s="22">
        <v>108000</v>
      </c>
      <c r="AB43" s="22"/>
      <c r="AC43" s="22">
        <f t="shared" si="8"/>
        <v>108275</v>
      </c>
    </row>
    <row r="44" spans="1:29" ht="15" x14ac:dyDescent="0.25">
      <c r="A44" s="17">
        <v>310</v>
      </c>
      <c r="B44" s="17"/>
      <c r="C44" s="25" t="s">
        <v>127</v>
      </c>
      <c r="D44" s="25" t="s">
        <v>127</v>
      </c>
      <c r="E44" s="15">
        <f t="shared" si="5"/>
        <v>3206313</v>
      </c>
      <c r="F44" s="16">
        <v>9910</v>
      </c>
      <c r="G44" s="17">
        <v>4</v>
      </c>
      <c r="H44" s="18">
        <v>496408</v>
      </c>
      <c r="I44" s="19">
        <v>219.28299999999999</v>
      </c>
      <c r="J44" s="20"/>
      <c r="K44" s="20">
        <v>12.01</v>
      </c>
      <c r="L44" s="29">
        <v>2788522</v>
      </c>
      <c r="M44" s="22"/>
      <c r="N44" s="22"/>
      <c r="O44" s="22"/>
      <c r="P44" s="22"/>
      <c r="Q44" s="22"/>
      <c r="R44" s="22"/>
      <c r="S44" s="22">
        <v>154860</v>
      </c>
      <c r="T44" s="22">
        <v>45431</v>
      </c>
      <c r="U44" s="23"/>
      <c r="V44" s="23"/>
      <c r="W44" s="22"/>
      <c r="X44" s="22">
        <f t="shared" si="6"/>
        <v>200291</v>
      </c>
      <c r="Y44" s="22">
        <f t="shared" si="7"/>
        <v>2988813</v>
      </c>
      <c r="Z44" s="22">
        <v>1500</v>
      </c>
      <c r="AA44" s="22">
        <v>216000</v>
      </c>
      <c r="AB44" s="22"/>
      <c r="AC44" s="22">
        <f t="shared" si="8"/>
        <v>217500</v>
      </c>
    </row>
    <row r="45" spans="1:29" ht="15" x14ac:dyDescent="0.25">
      <c r="A45" s="17">
        <v>305</v>
      </c>
      <c r="B45" s="17"/>
      <c r="C45" s="24" t="s">
        <v>169</v>
      </c>
      <c r="D45" s="25" t="s">
        <v>169</v>
      </c>
      <c r="E45" s="15">
        <f t="shared" si="5"/>
        <v>11639272</v>
      </c>
      <c r="F45" s="16">
        <v>40210</v>
      </c>
      <c r="G45" s="17">
        <v>8</v>
      </c>
      <c r="H45" s="33">
        <v>583261</v>
      </c>
      <c r="I45" s="19">
        <v>219.28299999999999</v>
      </c>
      <c r="J45" s="20"/>
      <c r="K45" s="20">
        <v>12.01</v>
      </c>
      <c r="L45" s="29">
        <v>10739927</v>
      </c>
      <c r="M45" s="22"/>
      <c r="N45" s="22"/>
      <c r="O45" s="22"/>
      <c r="P45" s="22"/>
      <c r="Q45" s="22"/>
      <c r="R45" s="22"/>
      <c r="S45" s="22">
        <v>139200</v>
      </c>
      <c r="T45" s="22">
        <v>174327</v>
      </c>
      <c r="U45" s="23">
        <v>0</v>
      </c>
      <c r="V45" s="23"/>
      <c r="W45" s="22"/>
      <c r="X45" s="22">
        <f t="shared" si="6"/>
        <v>313527</v>
      </c>
      <c r="Y45" s="22">
        <f t="shared" si="7"/>
        <v>11053454</v>
      </c>
      <c r="Z45" s="22">
        <v>6800</v>
      </c>
      <c r="AA45" s="22">
        <v>579018</v>
      </c>
      <c r="AB45" s="22"/>
      <c r="AC45" s="22">
        <f t="shared" si="8"/>
        <v>585818</v>
      </c>
    </row>
    <row r="46" spans="1:29" ht="15" x14ac:dyDescent="0.25">
      <c r="A46" s="17">
        <v>210</v>
      </c>
      <c r="B46" s="17"/>
      <c r="C46" s="24" t="s">
        <v>45</v>
      </c>
      <c r="D46" s="26" t="s">
        <v>45</v>
      </c>
      <c r="E46" s="15">
        <f t="shared" si="5"/>
        <v>629062</v>
      </c>
      <c r="F46" s="16">
        <v>740</v>
      </c>
      <c r="G46" s="17">
        <v>1</v>
      </c>
      <c r="H46" s="18">
        <v>447378</v>
      </c>
      <c r="I46" s="19">
        <v>219.28299999999999</v>
      </c>
      <c r="J46" s="47">
        <v>17.399999999999999</v>
      </c>
      <c r="K46" s="47"/>
      <c r="L46" s="29">
        <v>622523</v>
      </c>
      <c r="M46" s="22"/>
      <c r="N46" s="22"/>
      <c r="O46" s="22"/>
      <c r="P46" s="22"/>
      <c r="Q46" s="22"/>
      <c r="R46" s="22"/>
      <c r="S46" s="22"/>
      <c r="T46" s="22">
        <v>6339</v>
      </c>
      <c r="U46" s="23"/>
      <c r="V46" s="23"/>
      <c r="W46" s="22"/>
      <c r="X46" s="22">
        <f t="shared" si="6"/>
        <v>6339</v>
      </c>
      <c r="Y46" s="22">
        <f t="shared" si="7"/>
        <v>628862</v>
      </c>
      <c r="Z46" s="22">
        <v>200</v>
      </c>
      <c r="AA46" s="22"/>
      <c r="AB46" s="22"/>
      <c r="AC46" s="22">
        <f t="shared" si="8"/>
        <v>200</v>
      </c>
    </row>
    <row r="47" spans="1:29" ht="15" x14ac:dyDescent="0.25">
      <c r="A47" s="17">
        <v>311</v>
      </c>
      <c r="B47" s="17"/>
      <c r="C47" s="24" t="s">
        <v>132</v>
      </c>
      <c r="D47" s="25" t="s">
        <v>133</v>
      </c>
      <c r="E47" s="15">
        <f t="shared" si="5"/>
        <v>4847473</v>
      </c>
      <c r="F47" s="16">
        <v>12560</v>
      </c>
      <c r="G47" s="17">
        <v>5</v>
      </c>
      <c r="H47" s="18">
        <v>507804</v>
      </c>
      <c r="I47" s="19">
        <v>219.28299999999999</v>
      </c>
      <c r="J47" s="20"/>
      <c r="K47" s="20">
        <v>12.01</v>
      </c>
      <c r="L47" s="29">
        <v>4597317</v>
      </c>
      <c r="M47" s="22"/>
      <c r="N47" s="22"/>
      <c r="O47" s="22"/>
      <c r="P47" s="22"/>
      <c r="Q47" s="22"/>
      <c r="R47" s="22"/>
      <c r="S47" s="22">
        <v>143260</v>
      </c>
      <c r="T47" s="22">
        <v>104596</v>
      </c>
      <c r="U47" s="23"/>
      <c r="V47" s="23"/>
      <c r="W47" s="22"/>
      <c r="X47" s="22">
        <f t="shared" si="6"/>
        <v>247856</v>
      </c>
      <c r="Y47" s="22">
        <f t="shared" si="7"/>
        <v>4845173</v>
      </c>
      <c r="Z47" s="22">
        <v>2300</v>
      </c>
      <c r="AA47" s="22"/>
      <c r="AB47" s="22"/>
      <c r="AC47" s="22">
        <f t="shared" si="8"/>
        <v>2300</v>
      </c>
    </row>
    <row r="48" spans="1:29" ht="15" x14ac:dyDescent="0.25">
      <c r="A48" s="17">
        <v>312</v>
      </c>
      <c r="B48" s="17"/>
      <c r="C48" s="24" t="s">
        <v>76</v>
      </c>
      <c r="D48" s="25" t="s">
        <v>77</v>
      </c>
      <c r="E48" s="15">
        <f t="shared" si="5"/>
        <v>1171461</v>
      </c>
      <c r="F48" s="27">
        <v>2360</v>
      </c>
      <c r="G48" s="28">
        <v>2</v>
      </c>
      <c r="H48" s="18">
        <v>447378</v>
      </c>
      <c r="I48" s="19">
        <v>219.28299999999999</v>
      </c>
      <c r="J48" s="20"/>
      <c r="K48" s="20">
        <v>12.01</v>
      </c>
      <c r="L48" s="29">
        <v>1040830</v>
      </c>
      <c r="M48" s="22"/>
      <c r="N48" s="22"/>
      <c r="O48" s="22"/>
      <c r="P48" s="22"/>
      <c r="Q48" s="22"/>
      <c r="R48" s="22"/>
      <c r="S48" s="22"/>
      <c r="T48" s="22">
        <v>21131</v>
      </c>
      <c r="U48" s="23"/>
      <c r="V48" s="23"/>
      <c r="W48" s="22"/>
      <c r="X48" s="22">
        <f t="shared" si="6"/>
        <v>21131</v>
      </c>
      <c r="Y48" s="22">
        <f t="shared" si="7"/>
        <v>1061961</v>
      </c>
      <c r="Z48" s="22">
        <v>1500</v>
      </c>
      <c r="AA48" s="22">
        <v>108000</v>
      </c>
      <c r="AB48" s="22"/>
      <c r="AC48" s="22">
        <f t="shared" si="8"/>
        <v>109500</v>
      </c>
    </row>
    <row r="49" spans="1:29" ht="15" x14ac:dyDescent="0.25">
      <c r="A49" s="17">
        <v>212</v>
      </c>
      <c r="B49" s="17"/>
      <c r="C49" s="24" t="s">
        <v>84</v>
      </c>
      <c r="D49" s="26" t="s">
        <v>85</v>
      </c>
      <c r="E49" s="15">
        <f t="shared" si="5"/>
        <v>1314512</v>
      </c>
      <c r="F49" s="16">
        <v>3130</v>
      </c>
      <c r="G49" s="17">
        <v>2</v>
      </c>
      <c r="H49" s="18">
        <v>447378</v>
      </c>
      <c r="I49" s="19">
        <v>219.28299999999999</v>
      </c>
      <c r="J49" s="47"/>
      <c r="K49" s="20">
        <v>12.01</v>
      </c>
      <c r="L49" s="29">
        <v>1171325</v>
      </c>
      <c r="M49" s="22"/>
      <c r="N49" s="22"/>
      <c r="O49" s="22"/>
      <c r="P49" s="22"/>
      <c r="Q49" s="22"/>
      <c r="R49" s="22"/>
      <c r="S49" s="22"/>
      <c r="T49" s="22">
        <v>46487</v>
      </c>
      <c r="U49" s="23"/>
      <c r="V49" s="23"/>
      <c r="W49" s="22"/>
      <c r="X49" s="22">
        <f t="shared" si="6"/>
        <v>46487</v>
      </c>
      <c r="Y49" s="22">
        <f t="shared" si="7"/>
        <v>1217812</v>
      </c>
      <c r="Z49" s="22">
        <v>700</v>
      </c>
      <c r="AA49" s="22">
        <v>96000</v>
      </c>
      <c r="AB49" s="22"/>
      <c r="AC49" s="22">
        <f t="shared" si="8"/>
        <v>96700</v>
      </c>
    </row>
    <row r="50" spans="1:29" ht="15" x14ac:dyDescent="0.25">
      <c r="A50" s="17">
        <v>325</v>
      </c>
      <c r="B50" s="17"/>
      <c r="C50" s="24" t="s">
        <v>125</v>
      </c>
      <c r="D50" s="25" t="s">
        <v>126</v>
      </c>
      <c r="E50" s="15">
        <f t="shared" si="5"/>
        <v>3187854</v>
      </c>
      <c r="F50" s="16">
        <v>9220</v>
      </c>
      <c r="G50" s="17">
        <v>4</v>
      </c>
      <c r="H50" s="18">
        <v>496408</v>
      </c>
      <c r="I50" s="19">
        <v>219.28299999999999</v>
      </c>
      <c r="J50" s="20"/>
      <c r="K50" s="20">
        <v>12.01</v>
      </c>
      <c r="L50" s="29">
        <v>3032168</v>
      </c>
      <c r="M50" s="22"/>
      <c r="N50" s="22"/>
      <c r="O50" s="22"/>
      <c r="P50" s="22"/>
      <c r="Q50" s="22"/>
      <c r="R50" s="22"/>
      <c r="S50" s="22"/>
      <c r="T50" s="22">
        <v>62335</v>
      </c>
      <c r="U50" s="23"/>
      <c r="V50" s="23">
        <v>88351</v>
      </c>
      <c r="W50" s="22">
        <v>5000</v>
      </c>
      <c r="X50" s="22">
        <f t="shared" si="6"/>
        <v>155686</v>
      </c>
      <c r="Y50" s="22">
        <f t="shared" si="7"/>
        <v>3187854</v>
      </c>
      <c r="Z50" s="22"/>
      <c r="AA50" s="22"/>
      <c r="AB50" s="22"/>
      <c r="AC50" s="22">
        <f t="shared" si="8"/>
        <v>0</v>
      </c>
    </row>
    <row r="51" spans="1:29" ht="15" x14ac:dyDescent="0.25">
      <c r="A51" s="17">
        <v>231</v>
      </c>
      <c r="B51" s="17"/>
      <c r="C51" s="24" t="s">
        <v>35</v>
      </c>
      <c r="D51" s="26" t="s">
        <v>35</v>
      </c>
      <c r="E51" s="15">
        <f t="shared" si="5"/>
        <v>448360</v>
      </c>
      <c r="F51" s="16">
        <v>310</v>
      </c>
      <c r="G51" s="17">
        <v>0</v>
      </c>
      <c r="H51" s="18"/>
      <c r="I51" s="19"/>
      <c r="J51" s="47"/>
      <c r="K51" s="47"/>
      <c r="L51" s="29">
        <v>443077</v>
      </c>
      <c r="M51" s="22"/>
      <c r="N51" s="22"/>
      <c r="O51" s="22"/>
      <c r="P51" s="22"/>
      <c r="Q51" s="22"/>
      <c r="R51" s="22"/>
      <c r="S51" s="22"/>
      <c r="T51" s="22">
        <v>5283</v>
      </c>
      <c r="U51" s="23"/>
      <c r="V51" s="23"/>
      <c r="W51" s="22"/>
      <c r="X51" s="22">
        <f t="shared" si="6"/>
        <v>5283</v>
      </c>
      <c r="Y51" s="22">
        <f t="shared" si="7"/>
        <v>448360</v>
      </c>
      <c r="Z51" s="22">
        <v>0</v>
      </c>
      <c r="AA51" s="22"/>
      <c r="AB51" s="22"/>
      <c r="AC51" s="22">
        <f t="shared" si="8"/>
        <v>0</v>
      </c>
    </row>
    <row r="52" spans="1:29" ht="15" x14ac:dyDescent="0.25">
      <c r="A52" s="17">
        <v>314</v>
      </c>
      <c r="B52" s="17"/>
      <c r="C52" s="24" t="s">
        <v>175</v>
      </c>
      <c r="D52" s="25" t="s">
        <v>176</v>
      </c>
      <c r="E52" s="15">
        <f t="shared" si="5"/>
        <v>51678979</v>
      </c>
      <c r="F52" s="16">
        <v>184430</v>
      </c>
      <c r="G52" s="17">
        <v>12</v>
      </c>
      <c r="H52" s="18">
        <v>1087338</v>
      </c>
      <c r="I52" s="19">
        <v>219.28299999999999</v>
      </c>
      <c r="J52" s="20"/>
      <c r="K52" s="20">
        <v>12.01</v>
      </c>
      <c r="L52" s="29">
        <v>47947498</v>
      </c>
      <c r="M52" s="67">
        <v>77128</v>
      </c>
      <c r="N52" s="22"/>
      <c r="O52" s="22"/>
      <c r="P52" s="22"/>
      <c r="Q52" s="22"/>
      <c r="R52" s="22"/>
      <c r="S52" s="22">
        <v>162400</v>
      </c>
      <c r="T52" s="22">
        <v>602221</v>
      </c>
      <c r="U52" s="23">
        <f>90000+30000+80000</f>
        <v>200000</v>
      </c>
      <c r="V52" s="23"/>
      <c r="W52" s="22">
        <v>15000</v>
      </c>
      <c r="X52" s="22">
        <f t="shared" si="6"/>
        <v>1056749</v>
      </c>
      <c r="Y52" s="22">
        <f t="shared" si="7"/>
        <v>49004247</v>
      </c>
      <c r="Z52" s="22">
        <v>45000</v>
      </c>
      <c r="AA52" s="22">
        <v>2629732</v>
      </c>
      <c r="AB52" s="22"/>
      <c r="AC52" s="22">
        <f t="shared" si="8"/>
        <v>2674732</v>
      </c>
    </row>
    <row r="53" spans="1:29" ht="15" x14ac:dyDescent="0.25">
      <c r="A53" s="17">
        <v>315</v>
      </c>
      <c r="B53" s="17"/>
      <c r="C53" s="24" t="s">
        <v>173</v>
      </c>
      <c r="D53" s="25" t="s">
        <v>174</v>
      </c>
      <c r="E53" s="15">
        <f t="shared" si="5"/>
        <v>17610847</v>
      </c>
      <c r="F53" s="16">
        <v>65490</v>
      </c>
      <c r="G53" s="17">
        <v>10</v>
      </c>
      <c r="H53" s="18">
        <v>632877</v>
      </c>
      <c r="I53" s="19">
        <v>219.28299999999999</v>
      </c>
      <c r="J53" s="20"/>
      <c r="K53" s="20">
        <v>12.01</v>
      </c>
      <c r="L53" s="29">
        <v>16166367</v>
      </c>
      <c r="M53" s="22"/>
      <c r="N53" s="22"/>
      <c r="O53" s="22"/>
      <c r="P53" s="22"/>
      <c r="Q53" s="22"/>
      <c r="R53" s="22"/>
      <c r="S53" s="22">
        <v>143260</v>
      </c>
      <c r="T53" s="22">
        <v>238775</v>
      </c>
      <c r="U53" s="23"/>
      <c r="V53" s="23">
        <v>79945</v>
      </c>
      <c r="W53" s="22"/>
      <c r="X53" s="22">
        <f t="shared" si="6"/>
        <v>461980</v>
      </c>
      <c r="Y53" s="22">
        <f t="shared" si="7"/>
        <v>16628347</v>
      </c>
      <c r="Z53" s="22">
        <v>10500</v>
      </c>
      <c r="AA53" s="22">
        <v>972000</v>
      </c>
      <c r="AB53" s="22"/>
      <c r="AC53" s="22">
        <f t="shared" si="8"/>
        <v>982500</v>
      </c>
    </row>
    <row r="54" spans="1:29" ht="15" x14ac:dyDescent="0.25">
      <c r="A54" s="17">
        <v>316</v>
      </c>
      <c r="B54" s="17"/>
      <c r="C54" s="24" t="s">
        <v>38</v>
      </c>
      <c r="D54" s="26" t="s">
        <v>39</v>
      </c>
      <c r="E54" s="15">
        <f t="shared" si="5"/>
        <v>516384</v>
      </c>
      <c r="F54" s="16">
        <v>510</v>
      </c>
      <c r="G54" s="17">
        <v>0</v>
      </c>
      <c r="H54" s="50"/>
      <c r="I54" s="19"/>
      <c r="J54" s="47"/>
      <c r="K54" s="47"/>
      <c r="L54" s="29">
        <v>511982</v>
      </c>
      <c r="M54" s="22"/>
      <c r="N54" s="22"/>
      <c r="O54" s="22"/>
      <c r="P54" s="22"/>
      <c r="Q54" s="22"/>
      <c r="R54" s="22"/>
      <c r="S54" s="22"/>
      <c r="T54" s="22">
        <v>4402</v>
      </c>
      <c r="U54" s="23"/>
      <c r="V54" s="23"/>
      <c r="W54" s="22"/>
      <c r="X54" s="22">
        <f t="shared" si="6"/>
        <v>4402</v>
      </c>
      <c r="Y54" s="22">
        <f t="shared" si="7"/>
        <v>516384</v>
      </c>
      <c r="Z54" s="22"/>
      <c r="AA54" s="22"/>
      <c r="AB54" s="22"/>
      <c r="AC54" s="22">
        <f t="shared" si="8"/>
        <v>0</v>
      </c>
    </row>
    <row r="55" spans="1:29" ht="15" x14ac:dyDescent="0.25">
      <c r="A55" s="17">
        <v>213</v>
      </c>
      <c r="B55" s="17"/>
      <c r="C55" s="24" t="s">
        <v>162</v>
      </c>
      <c r="D55" s="25" t="s">
        <v>163</v>
      </c>
      <c r="E55" s="15">
        <f t="shared" si="5"/>
        <v>5791981</v>
      </c>
      <c r="F55" s="16">
        <v>22050</v>
      </c>
      <c r="G55" s="17">
        <v>7</v>
      </c>
      <c r="H55" s="18">
        <v>551230</v>
      </c>
      <c r="I55" s="19">
        <v>219.28299999999999</v>
      </c>
      <c r="J55" s="20"/>
      <c r="K55" s="20"/>
      <c r="L55" s="29">
        <v>5386420</v>
      </c>
      <c r="M55" s="22"/>
      <c r="N55" s="22"/>
      <c r="O55" s="22"/>
      <c r="P55" s="22"/>
      <c r="Q55" s="22"/>
      <c r="R55" s="22"/>
      <c r="S55" s="22"/>
      <c r="T55" s="22">
        <v>66561</v>
      </c>
      <c r="U55" s="23"/>
      <c r="V55" s="23"/>
      <c r="W55" s="22">
        <f>20000-5000</f>
        <v>15000</v>
      </c>
      <c r="X55" s="22">
        <f t="shared" si="6"/>
        <v>81561</v>
      </c>
      <c r="Y55" s="22">
        <f t="shared" si="7"/>
        <v>5467981</v>
      </c>
      <c r="Z55" s="22">
        <v>0</v>
      </c>
      <c r="AA55" s="22">
        <v>324000</v>
      </c>
      <c r="AB55" s="22"/>
      <c r="AC55" s="22">
        <f t="shared" si="8"/>
        <v>324000</v>
      </c>
    </row>
    <row r="56" spans="1:29" ht="15" x14ac:dyDescent="0.25">
      <c r="A56" s="17">
        <v>120</v>
      </c>
      <c r="B56" s="17"/>
      <c r="C56" s="24" t="s">
        <v>65</v>
      </c>
      <c r="D56" s="26" t="s">
        <v>65</v>
      </c>
      <c r="E56" s="15">
        <f t="shared" si="5"/>
        <v>798261</v>
      </c>
      <c r="F56" s="30">
        <v>1560</v>
      </c>
      <c r="G56" s="17">
        <v>1</v>
      </c>
      <c r="H56" s="18">
        <v>447378</v>
      </c>
      <c r="I56" s="19">
        <v>219.28299999999999</v>
      </c>
      <c r="J56" s="47"/>
      <c r="K56" s="47"/>
      <c r="L56" s="29">
        <v>789459</v>
      </c>
      <c r="M56" s="22"/>
      <c r="N56" s="22"/>
      <c r="O56" s="22"/>
      <c r="P56" s="22"/>
      <c r="Q56" s="22"/>
      <c r="R56" s="22"/>
      <c r="S56" s="22"/>
      <c r="T56" s="22">
        <v>8452</v>
      </c>
      <c r="U56" s="23"/>
      <c r="V56" s="23"/>
      <c r="W56" s="22"/>
      <c r="X56" s="22">
        <f t="shared" si="6"/>
        <v>8452</v>
      </c>
      <c r="Y56" s="22">
        <f t="shared" si="7"/>
        <v>797911</v>
      </c>
      <c r="Z56" s="22">
        <v>350</v>
      </c>
      <c r="AA56" s="22"/>
      <c r="AB56" s="22"/>
      <c r="AC56" s="22">
        <f t="shared" si="8"/>
        <v>350</v>
      </c>
    </row>
    <row r="57" spans="1:29" ht="15" x14ac:dyDescent="0.25">
      <c r="A57" s="17">
        <v>317</v>
      </c>
      <c r="B57" s="17"/>
      <c r="C57" s="24" t="s">
        <v>171</v>
      </c>
      <c r="D57" s="25" t="s">
        <v>172</v>
      </c>
      <c r="E57" s="15">
        <f t="shared" si="5"/>
        <v>13517919</v>
      </c>
      <c r="F57" s="16">
        <v>57400</v>
      </c>
      <c r="G57" s="17">
        <v>9</v>
      </c>
      <c r="H57" s="18">
        <v>601866</v>
      </c>
      <c r="I57" s="19">
        <v>219.28299999999999</v>
      </c>
      <c r="J57" s="20"/>
      <c r="K57" s="20"/>
      <c r="L57" s="29">
        <v>13188710</v>
      </c>
      <c r="M57" s="22"/>
      <c r="N57" s="22"/>
      <c r="O57" s="22"/>
      <c r="P57" s="22"/>
      <c r="Q57" s="22"/>
      <c r="R57" s="22"/>
      <c r="S57" s="22">
        <v>143260</v>
      </c>
      <c r="T57" s="22">
        <v>185949</v>
      </c>
      <c r="U57" s="23"/>
      <c r="V57" s="23"/>
      <c r="W57" s="22"/>
      <c r="X57" s="22">
        <f t="shared" si="6"/>
        <v>329209</v>
      </c>
      <c r="Y57" s="22">
        <f t="shared" si="7"/>
        <v>13517919</v>
      </c>
      <c r="Z57" s="22"/>
      <c r="AA57" s="22"/>
      <c r="AB57" s="22"/>
      <c r="AC57" s="22">
        <f t="shared" si="8"/>
        <v>0</v>
      </c>
    </row>
    <row r="58" spans="1:29" ht="15" x14ac:dyDescent="0.25">
      <c r="A58" s="17">
        <v>318</v>
      </c>
      <c r="B58" s="17"/>
      <c r="C58" s="24" t="s">
        <v>164</v>
      </c>
      <c r="D58" s="25" t="s">
        <v>165</v>
      </c>
      <c r="E58" s="15">
        <f t="shared" si="5"/>
        <v>7111428</v>
      </c>
      <c r="F58" s="16">
        <v>22960</v>
      </c>
      <c r="G58" s="17">
        <v>7</v>
      </c>
      <c r="H58" s="18">
        <v>551230</v>
      </c>
      <c r="I58" s="19">
        <v>219.28299999999999</v>
      </c>
      <c r="J58" s="20"/>
      <c r="K58" s="20">
        <v>12.01</v>
      </c>
      <c r="L58" s="29">
        <v>6370520</v>
      </c>
      <c r="M58" s="22"/>
      <c r="N58" s="22"/>
      <c r="O58" s="22"/>
      <c r="P58" s="22"/>
      <c r="Q58" s="22"/>
      <c r="R58" s="22"/>
      <c r="S58" s="22"/>
      <c r="T58" s="22">
        <v>126783</v>
      </c>
      <c r="U58" s="23">
        <f>120000+80000</f>
        <v>200000</v>
      </c>
      <c r="V58" s="23">
        <v>73939</v>
      </c>
      <c r="W58" s="22">
        <v>5000</v>
      </c>
      <c r="X58" s="22">
        <f t="shared" si="6"/>
        <v>405722</v>
      </c>
      <c r="Y58" s="22">
        <f t="shared" si="7"/>
        <v>6776242</v>
      </c>
      <c r="Z58" s="22"/>
      <c r="AA58" s="22">
        <v>335186</v>
      </c>
      <c r="AB58" s="22"/>
      <c r="AC58" s="22">
        <f t="shared" si="8"/>
        <v>335186</v>
      </c>
    </row>
    <row r="59" spans="1:29" ht="15" x14ac:dyDescent="0.25">
      <c r="A59" s="17">
        <v>121</v>
      </c>
      <c r="B59" s="17"/>
      <c r="C59" s="24" t="s">
        <v>121</v>
      </c>
      <c r="D59" s="25" t="s">
        <v>122</v>
      </c>
      <c r="E59" s="15">
        <f t="shared" si="5"/>
        <v>3025397</v>
      </c>
      <c r="F59" s="32">
        <v>8830</v>
      </c>
      <c r="G59" s="28">
        <v>4</v>
      </c>
      <c r="H59" s="18">
        <v>496408</v>
      </c>
      <c r="I59" s="19">
        <v>219.28299999999999</v>
      </c>
      <c r="J59" s="20"/>
      <c r="K59" s="20">
        <v>20.010000000000002</v>
      </c>
      <c r="L59" s="29">
        <v>2674188</v>
      </c>
      <c r="M59" s="22"/>
      <c r="N59" s="22"/>
      <c r="O59" s="22"/>
      <c r="P59" s="22"/>
      <c r="Q59" s="22"/>
      <c r="R59" s="22"/>
      <c r="S59" s="22">
        <v>114117</v>
      </c>
      <c r="T59" s="22">
        <v>39092</v>
      </c>
      <c r="U59" s="23"/>
      <c r="V59" s="23"/>
      <c r="W59" s="22">
        <f>10000-5000</f>
        <v>5000</v>
      </c>
      <c r="X59" s="22">
        <f t="shared" si="6"/>
        <v>158209</v>
      </c>
      <c r="Y59" s="22">
        <f t="shared" si="7"/>
        <v>2832397</v>
      </c>
      <c r="Z59" s="22">
        <v>4000</v>
      </c>
      <c r="AA59" s="22">
        <v>189000</v>
      </c>
      <c r="AB59" s="22"/>
      <c r="AC59" s="22">
        <f t="shared" si="8"/>
        <v>193000</v>
      </c>
    </row>
    <row r="60" spans="1:29" ht="15" x14ac:dyDescent="0.25">
      <c r="A60" s="17">
        <v>214</v>
      </c>
      <c r="B60" s="17"/>
      <c r="C60" s="24" t="s">
        <v>111</v>
      </c>
      <c r="D60" s="25" t="s">
        <v>112</v>
      </c>
      <c r="E60" s="15">
        <f t="shared" si="5"/>
        <v>2363514</v>
      </c>
      <c r="F60" s="16">
        <v>7400</v>
      </c>
      <c r="G60" s="17">
        <v>3</v>
      </c>
      <c r="H60" s="18">
        <v>474389</v>
      </c>
      <c r="I60" s="19">
        <v>219.28299999999999</v>
      </c>
      <c r="J60" s="20"/>
      <c r="K60" s="20"/>
      <c r="L60" s="29">
        <v>2097083</v>
      </c>
      <c r="M60" s="22"/>
      <c r="N60" s="22"/>
      <c r="O60" s="22"/>
      <c r="P60" s="22"/>
      <c r="Q60" s="22"/>
      <c r="R60" s="22"/>
      <c r="S60" s="22">
        <v>92800</v>
      </c>
      <c r="T60" s="22">
        <v>21131</v>
      </c>
      <c r="U60" s="23"/>
      <c r="V60" s="23"/>
      <c r="W60" s="22"/>
      <c r="X60" s="22">
        <f t="shared" si="6"/>
        <v>113931</v>
      </c>
      <c r="Y60" s="22">
        <f t="shared" si="7"/>
        <v>2211014</v>
      </c>
      <c r="Z60" s="22">
        <v>1300</v>
      </c>
      <c r="AA60" s="22">
        <v>151200</v>
      </c>
      <c r="AB60" s="22"/>
      <c r="AC60" s="22">
        <f t="shared" si="8"/>
        <v>152500</v>
      </c>
    </row>
    <row r="61" spans="1:29" ht="15" x14ac:dyDescent="0.25">
      <c r="A61" s="17">
        <v>122</v>
      </c>
      <c r="B61" s="17"/>
      <c r="C61" s="24" t="s">
        <v>92</v>
      </c>
      <c r="D61" s="26" t="s">
        <v>93</v>
      </c>
      <c r="E61" s="15">
        <f t="shared" si="5"/>
        <v>1495426</v>
      </c>
      <c r="F61" s="30">
        <v>3840</v>
      </c>
      <c r="G61" s="17">
        <v>2</v>
      </c>
      <c r="H61" s="18">
        <v>447378</v>
      </c>
      <c r="I61" s="19">
        <v>219.28299999999999</v>
      </c>
      <c r="J61" s="47">
        <v>7.78</v>
      </c>
      <c r="K61" s="20"/>
      <c r="L61" s="29">
        <v>1319300</v>
      </c>
      <c r="M61" s="22"/>
      <c r="N61" s="22"/>
      <c r="O61" s="22"/>
      <c r="P61" s="22"/>
      <c r="Q61" s="22"/>
      <c r="R61" s="22"/>
      <c r="S61" s="22"/>
      <c r="T61" s="22">
        <v>28526</v>
      </c>
      <c r="U61" s="23"/>
      <c r="V61" s="23"/>
      <c r="W61" s="22"/>
      <c r="X61" s="22">
        <f t="shared" si="6"/>
        <v>28526</v>
      </c>
      <c r="Y61" s="22">
        <f t="shared" si="7"/>
        <v>1347826</v>
      </c>
      <c r="Z61" s="22">
        <v>1800</v>
      </c>
      <c r="AA61" s="22">
        <v>145800</v>
      </c>
      <c r="AB61" s="22"/>
      <c r="AC61" s="22">
        <f t="shared" si="8"/>
        <v>147600</v>
      </c>
    </row>
    <row r="62" spans="1:29" ht="15" x14ac:dyDescent="0.25">
      <c r="A62" s="17">
        <v>123</v>
      </c>
      <c r="B62" s="17"/>
      <c r="C62" s="24" t="s">
        <v>119</v>
      </c>
      <c r="D62" s="25" t="s">
        <v>120</v>
      </c>
      <c r="E62" s="15">
        <f t="shared" si="5"/>
        <v>2967700</v>
      </c>
      <c r="F62" s="30">
        <v>8610</v>
      </c>
      <c r="G62" s="17">
        <v>4</v>
      </c>
      <c r="H62" s="18">
        <v>496408</v>
      </c>
      <c r="I62" s="19">
        <v>219.28299999999999</v>
      </c>
      <c r="J62" s="20"/>
      <c r="K62" s="20">
        <v>20.010000000000002</v>
      </c>
      <c r="L62" s="29">
        <v>2556721</v>
      </c>
      <c r="M62" s="22"/>
      <c r="N62" s="22"/>
      <c r="O62" s="22"/>
      <c r="P62" s="22"/>
      <c r="Q62" s="22"/>
      <c r="R62" s="22"/>
      <c r="S62" s="22">
        <v>86470</v>
      </c>
      <c r="T62" s="22">
        <v>58109</v>
      </c>
      <c r="U62" s="23"/>
      <c r="V62" s="23"/>
      <c r="W62" s="22"/>
      <c r="X62" s="22">
        <f t="shared" si="6"/>
        <v>144579</v>
      </c>
      <c r="Y62" s="22">
        <f t="shared" si="7"/>
        <v>2701300</v>
      </c>
      <c r="Z62" s="22">
        <v>1800</v>
      </c>
      <c r="AA62" s="22">
        <v>264600</v>
      </c>
      <c r="AB62" s="22"/>
      <c r="AC62" s="22">
        <f t="shared" si="8"/>
        <v>266400</v>
      </c>
    </row>
    <row r="63" spans="1:29" ht="15" x14ac:dyDescent="0.25">
      <c r="A63" s="17">
        <v>319</v>
      </c>
      <c r="B63" s="17"/>
      <c r="C63" s="24" t="s">
        <v>123</v>
      </c>
      <c r="D63" s="25" t="s">
        <v>124</v>
      </c>
      <c r="E63" s="15">
        <f t="shared" si="5"/>
        <v>3254888</v>
      </c>
      <c r="F63" s="27">
        <v>9120</v>
      </c>
      <c r="G63" s="28">
        <v>4</v>
      </c>
      <c r="H63" s="18">
        <v>496408</v>
      </c>
      <c r="I63" s="19">
        <v>219.28299999999999</v>
      </c>
      <c r="J63" s="20"/>
      <c r="K63" s="20">
        <v>12.01</v>
      </c>
      <c r="L63" s="29">
        <v>3210514</v>
      </c>
      <c r="M63" s="22"/>
      <c r="N63" s="22"/>
      <c r="O63" s="22"/>
      <c r="P63" s="22"/>
      <c r="Q63" s="22"/>
      <c r="R63" s="22"/>
      <c r="S63" s="22"/>
      <c r="T63" s="22">
        <v>44374</v>
      </c>
      <c r="U63" s="23"/>
      <c r="V63" s="23"/>
      <c r="W63" s="22"/>
      <c r="X63" s="22">
        <f t="shared" si="6"/>
        <v>44374</v>
      </c>
      <c r="Y63" s="22">
        <f t="shared" si="7"/>
        <v>3254888</v>
      </c>
      <c r="Z63" s="22"/>
      <c r="AA63" s="22"/>
      <c r="AB63" s="22"/>
      <c r="AC63" s="22">
        <f t="shared" si="8"/>
        <v>0</v>
      </c>
    </row>
    <row r="64" spans="1:29" ht="15" x14ac:dyDescent="0.25">
      <c r="A64" s="17">
        <v>320</v>
      </c>
      <c r="B64" s="17"/>
      <c r="C64" s="24" t="s">
        <v>148</v>
      </c>
      <c r="D64" s="25" t="s">
        <v>149</v>
      </c>
      <c r="E64" s="15">
        <f t="shared" si="5"/>
        <v>4697111</v>
      </c>
      <c r="F64" s="16">
        <v>16600</v>
      </c>
      <c r="G64" s="17">
        <v>6</v>
      </c>
      <c r="H64" s="18">
        <v>514211</v>
      </c>
      <c r="I64" s="19">
        <v>219.28299999999999</v>
      </c>
      <c r="J64" s="20"/>
      <c r="K64" s="20">
        <v>12.01</v>
      </c>
      <c r="L64" s="29">
        <v>4353675</v>
      </c>
      <c r="M64" s="22"/>
      <c r="N64" s="22"/>
      <c r="O64" s="22"/>
      <c r="P64" s="22"/>
      <c r="Q64" s="22"/>
      <c r="R64" s="22"/>
      <c r="S64" s="22">
        <v>87000</v>
      </c>
      <c r="T64" s="22">
        <v>55996</v>
      </c>
      <c r="U64" s="23"/>
      <c r="V64" s="23"/>
      <c r="W64" s="22"/>
      <c r="X64" s="22">
        <f t="shared" si="6"/>
        <v>142996</v>
      </c>
      <c r="Y64" s="22">
        <f t="shared" si="7"/>
        <v>4496671</v>
      </c>
      <c r="Z64" s="22">
        <v>4350</v>
      </c>
      <c r="AA64" s="22">
        <v>196090</v>
      </c>
      <c r="AB64" s="22"/>
      <c r="AC64" s="22">
        <f t="shared" si="8"/>
        <v>200440</v>
      </c>
    </row>
    <row r="65" spans="1:29" ht="15" x14ac:dyDescent="0.25">
      <c r="A65" s="17">
        <v>124</v>
      </c>
      <c r="B65" s="17"/>
      <c r="C65" s="24" t="s">
        <v>141</v>
      </c>
      <c r="D65" s="25" t="s">
        <v>142</v>
      </c>
      <c r="E65" s="15">
        <f t="shared" si="5"/>
        <v>4675277</v>
      </c>
      <c r="F65" s="30">
        <v>15070</v>
      </c>
      <c r="G65" s="17">
        <v>6</v>
      </c>
      <c r="H65" s="18">
        <v>514211</v>
      </c>
      <c r="I65" s="19">
        <v>219.28299999999999</v>
      </c>
      <c r="J65" s="20"/>
      <c r="K65" s="20">
        <v>20.010000000000002</v>
      </c>
      <c r="L65" s="29">
        <v>4120357</v>
      </c>
      <c r="M65" s="22"/>
      <c r="N65" s="22"/>
      <c r="O65" s="22"/>
      <c r="P65" s="22"/>
      <c r="Q65" s="22"/>
      <c r="R65" s="22"/>
      <c r="S65" s="22">
        <v>158874</v>
      </c>
      <c r="T65" s="22">
        <v>80296</v>
      </c>
      <c r="U65" s="23"/>
      <c r="V65" s="23"/>
      <c r="W65" s="22"/>
      <c r="X65" s="22">
        <f t="shared" si="6"/>
        <v>239170</v>
      </c>
      <c r="Y65" s="22">
        <f t="shared" si="7"/>
        <v>4359527</v>
      </c>
      <c r="Z65" s="22">
        <v>2550</v>
      </c>
      <c r="AA65" s="22">
        <v>313200</v>
      </c>
      <c r="AB65" s="22"/>
      <c r="AC65" s="22">
        <f t="shared" si="8"/>
        <v>315750</v>
      </c>
    </row>
    <row r="66" spans="1:29" ht="15" x14ac:dyDescent="0.25">
      <c r="A66" s="17">
        <v>309</v>
      </c>
      <c r="B66" s="17"/>
      <c r="C66" s="24" t="s">
        <v>108</v>
      </c>
      <c r="D66" s="25" t="s">
        <v>109</v>
      </c>
      <c r="E66" s="15">
        <f t="shared" si="5"/>
        <v>1908613</v>
      </c>
      <c r="F66" s="16">
        <v>6100</v>
      </c>
      <c r="G66" s="17">
        <v>3</v>
      </c>
      <c r="H66" s="18">
        <v>474389</v>
      </c>
      <c r="I66" s="19">
        <v>219.28299999999999</v>
      </c>
      <c r="J66" s="47"/>
      <c r="K66" s="20">
        <v>12.01</v>
      </c>
      <c r="L66" s="29">
        <v>1885276</v>
      </c>
      <c r="M66" s="22"/>
      <c r="N66" s="22"/>
      <c r="O66" s="22"/>
      <c r="P66" s="22"/>
      <c r="Q66" s="22"/>
      <c r="R66" s="22"/>
      <c r="S66" s="22"/>
      <c r="T66" s="22">
        <v>22187</v>
      </c>
      <c r="U66" s="23"/>
      <c r="V66" s="23"/>
      <c r="W66" s="22"/>
      <c r="X66" s="22">
        <f t="shared" si="6"/>
        <v>22187</v>
      </c>
      <c r="Y66" s="22">
        <f t="shared" si="7"/>
        <v>1907463</v>
      </c>
      <c r="Z66" s="22">
        <v>1150</v>
      </c>
      <c r="AA66" s="22"/>
      <c r="AB66" s="22"/>
      <c r="AC66" s="22">
        <f t="shared" si="8"/>
        <v>1150</v>
      </c>
    </row>
    <row r="67" spans="1:29" ht="15" x14ac:dyDescent="0.25">
      <c r="A67" s="17">
        <v>215</v>
      </c>
      <c r="B67" s="17"/>
      <c r="C67" s="24" t="s">
        <v>99</v>
      </c>
      <c r="D67" s="25" t="s">
        <v>100</v>
      </c>
      <c r="E67" s="15">
        <f t="shared" si="5"/>
        <v>1927752</v>
      </c>
      <c r="F67" s="16">
        <v>4480</v>
      </c>
      <c r="G67" s="17">
        <v>2</v>
      </c>
      <c r="H67" s="18">
        <v>447378</v>
      </c>
      <c r="I67" s="19">
        <v>219.28299999999999</v>
      </c>
      <c r="J67" s="47">
        <v>9.2799999999999994</v>
      </c>
      <c r="K67" s="20"/>
      <c r="L67" s="29">
        <v>1471340</v>
      </c>
      <c r="M67" s="22"/>
      <c r="N67" s="22"/>
      <c r="O67" s="22"/>
      <c r="P67" s="22"/>
      <c r="Q67" s="22"/>
      <c r="R67" s="22"/>
      <c r="S67" s="22">
        <v>145000</v>
      </c>
      <c r="T67" s="22">
        <v>20074</v>
      </c>
      <c r="U67" s="23"/>
      <c r="V67" s="23">
        <v>74475</v>
      </c>
      <c r="W67" s="22"/>
      <c r="X67" s="22">
        <f t="shared" si="6"/>
        <v>239549</v>
      </c>
      <c r="Y67" s="22">
        <f t="shared" si="7"/>
        <v>1710889</v>
      </c>
      <c r="Z67" s="22">
        <v>863</v>
      </c>
      <c r="AA67" s="22">
        <v>216000</v>
      </c>
      <c r="AB67" s="22"/>
      <c r="AC67" s="22">
        <f t="shared" si="8"/>
        <v>216863</v>
      </c>
    </row>
    <row r="68" spans="1:29" ht="15" x14ac:dyDescent="0.25">
      <c r="A68" s="54">
        <v>228</v>
      </c>
      <c r="B68" s="54"/>
      <c r="C68" s="62" t="s">
        <v>26</v>
      </c>
      <c r="D68" s="64" t="s">
        <v>27</v>
      </c>
      <c r="E68" s="53">
        <f t="shared" ref="E68:E87" si="9">SUM(L68+X68+AC68)</f>
        <v>187857</v>
      </c>
      <c r="F68" s="30">
        <v>50</v>
      </c>
      <c r="G68" s="54">
        <v>0</v>
      </c>
      <c r="H68" s="33"/>
      <c r="I68" s="55"/>
      <c r="J68" s="47"/>
      <c r="K68" s="47"/>
      <c r="L68" s="21">
        <v>183455</v>
      </c>
      <c r="M68" s="56"/>
      <c r="N68" s="56"/>
      <c r="O68" s="56"/>
      <c r="P68" s="56"/>
      <c r="Q68" s="56"/>
      <c r="R68" s="56"/>
      <c r="S68" s="56"/>
      <c r="T68" s="56">
        <v>4402</v>
      </c>
      <c r="U68" s="57"/>
      <c r="V68" s="57"/>
      <c r="W68" s="56"/>
      <c r="X68" s="56">
        <f t="shared" ref="X68:X87" si="10">SUM(M68:W68)</f>
        <v>4402</v>
      </c>
      <c r="Y68" s="56">
        <f t="shared" ref="Y68:Y87" si="11">X68+L68</f>
        <v>187857</v>
      </c>
      <c r="Z68" s="56"/>
      <c r="AA68" s="56"/>
      <c r="AB68" s="56"/>
      <c r="AC68" s="56">
        <f t="shared" ref="AC68:AC87" si="12">SUM(Z68+AA68+AB68)</f>
        <v>0</v>
      </c>
    </row>
    <row r="69" spans="1:29" ht="15" x14ac:dyDescent="0.25">
      <c r="A69" s="17">
        <v>224</v>
      </c>
      <c r="B69" s="17"/>
      <c r="C69" s="31" t="s">
        <v>54</v>
      </c>
      <c r="D69" s="26" t="s">
        <v>55</v>
      </c>
      <c r="E69" s="15">
        <f t="shared" si="9"/>
        <v>704318</v>
      </c>
      <c r="F69" s="16">
        <v>1040</v>
      </c>
      <c r="G69" s="17">
        <v>1</v>
      </c>
      <c r="H69" s="18">
        <v>447378</v>
      </c>
      <c r="I69" s="19">
        <v>219.28299999999999</v>
      </c>
      <c r="J69" s="47">
        <v>17.399999999999999</v>
      </c>
      <c r="K69" s="47"/>
      <c r="L69" s="29">
        <v>693528</v>
      </c>
      <c r="M69" s="22"/>
      <c r="N69" s="22"/>
      <c r="O69" s="22"/>
      <c r="P69" s="22"/>
      <c r="Q69" s="22"/>
      <c r="R69" s="22"/>
      <c r="S69" s="22"/>
      <c r="T69" s="22">
        <v>10565</v>
      </c>
      <c r="U69" s="23"/>
      <c r="V69" s="23"/>
      <c r="W69" s="22"/>
      <c r="X69" s="22">
        <f t="shared" si="10"/>
        <v>10565</v>
      </c>
      <c r="Y69" s="22">
        <f t="shared" si="11"/>
        <v>704093</v>
      </c>
      <c r="Z69" s="22">
        <v>225</v>
      </c>
      <c r="AA69" s="22"/>
      <c r="AB69" s="22"/>
      <c r="AC69" s="22">
        <f t="shared" si="12"/>
        <v>225</v>
      </c>
    </row>
    <row r="70" spans="1:29" ht="15" x14ac:dyDescent="0.25">
      <c r="A70" s="17">
        <v>125</v>
      </c>
      <c r="B70" s="17"/>
      <c r="C70" s="24" t="s">
        <v>118</v>
      </c>
      <c r="D70" s="25" t="s">
        <v>118</v>
      </c>
      <c r="E70" s="15">
        <f t="shared" si="9"/>
        <v>2886451</v>
      </c>
      <c r="F70" s="16">
        <v>8530</v>
      </c>
      <c r="G70" s="17">
        <v>4</v>
      </c>
      <c r="H70" s="18">
        <v>496408</v>
      </c>
      <c r="I70" s="19">
        <v>219.28299999999999</v>
      </c>
      <c r="J70" s="20"/>
      <c r="K70" s="20">
        <v>20.010000000000002</v>
      </c>
      <c r="L70" s="29">
        <v>2537577</v>
      </c>
      <c r="M70" s="22"/>
      <c r="N70" s="22"/>
      <c r="O70" s="22"/>
      <c r="P70" s="22"/>
      <c r="Q70" s="22"/>
      <c r="R70" s="22"/>
      <c r="S70" s="22">
        <v>87000</v>
      </c>
      <c r="T70" s="22">
        <v>44374</v>
      </c>
      <c r="U70" s="23"/>
      <c r="V70" s="23"/>
      <c r="W70" s="22"/>
      <c r="X70" s="22">
        <f t="shared" si="10"/>
        <v>131374</v>
      </c>
      <c r="Y70" s="22">
        <f t="shared" si="11"/>
        <v>2668951</v>
      </c>
      <c r="Z70" s="22">
        <v>1500</v>
      </c>
      <c r="AA70" s="22">
        <v>216000</v>
      </c>
      <c r="AB70" s="22"/>
      <c r="AC70" s="22">
        <f t="shared" si="12"/>
        <v>217500</v>
      </c>
    </row>
    <row r="71" spans="1:29" ht="15" x14ac:dyDescent="0.25">
      <c r="A71" s="17">
        <v>126</v>
      </c>
      <c r="B71" s="17"/>
      <c r="C71" s="24" t="s">
        <v>106</v>
      </c>
      <c r="D71" s="25" t="s">
        <v>107</v>
      </c>
      <c r="E71" s="15">
        <f t="shared" si="9"/>
        <v>2218821</v>
      </c>
      <c r="F71" s="16">
        <v>5850</v>
      </c>
      <c r="G71" s="17">
        <v>3</v>
      </c>
      <c r="H71" s="18">
        <v>474389</v>
      </c>
      <c r="I71" s="19">
        <v>219.28299999999999</v>
      </c>
      <c r="J71" s="47"/>
      <c r="K71" s="20">
        <v>12.01</v>
      </c>
      <c r="L71" s="29">
        <v>1827453</v>
      </c>
      <c r="M71" s="22"/>
      <c r="N71" s="22"/>
      <c r="O71" s="22"/>
      <c r="P71" s="22"/>
      <c r="Q71" s="22"/>
      <c r="R71" s="22"/>
      <c r="S71" s="22">
        <v>87000</v>
      </c>
      <c r="T71" s="22">
        <v>43318</v>
      </c>
      <c r="U71" s="23"/>
      <c r="V71" s="23"/>
      <c r="W71" s="22"/>
      <c r="X71" s="22">
        <f t="shared" si="10"/>
        <v>130318</v>
      </c>
      <c r="Y71" s="22">
        <f t="shared" si="11"/>
        <v>1957771</v>
      </c>
      <c r="Z71" s="22">
        <v>1850</v>
      </c>
      <c r="AA71" s="22">
        <v>259200</v>
      </c>
      <c r="AB71" s="22"/>
      <c r="AC71" s="22">
        <f t="shared" si="12"/>
        <v>261050</v>
      </c>
    </row>
    <row r="72" spans="1:29" ht="15" x14ac:dyDescent="0.25">
      <c r="A72" s="17">
        <v>127</v>
      </c>
      <c r="B72" s="17"/>
      <c r="C72" s="24" t="s">
        <v>36</v>
      </c>
      <c r="D72" s="26" t="s">
        <v>37</v>
      </c>
      <c r="E72" s="15">
        <f t="shared" si="9"/>
        <v>451604</v>
      </c>
      <c r="F72" s="16">
        <v>360</v>
      </c>
      <c r="G72" s="17">
        <v>0</v>
      </c>
      <c r="H72" s="18"/>
      <c r="I72" s="19"/>
      <c r="J72" s="47"/>
      <c r="K72" s="47"/>
      <c r="L72" s="29">
        <v>443077</v>
      </c>
      <c r="M72" s="22"/>
      <c r="N72" s="22"/>
      <c r="O72" s="22"/>
      <c r="P72" s="22"/>
      <c r="Q72" s="22"/>
      <c r="R72" s="22"/>
      <c r="S72" s="22"/>
      <c r="T72" s="22">
        <v>8452</v>
      </c>
      <c r="U72" s="23"/>
      <c r="V72" s="23"/>
      <c r="W72" s="22"/>
      <c r="X72" s="22">
        <f t="shared" si="10"/>
        <v>8452</v>
      </c>
      <c r="Y72" s="22">
        <f t="shared" si="11"/>
        <v>451529</v>
      </c>
      <c r="Z72" s="22">
        <v>75</v>
      </c>
      <c r="AA72" s="22"/>
      <c r="AB72" s="22"/>
      <c r="AC72" s="22">
        <f t="shared" si="12"/>
        <v>75</v>
      </c>
    </row>
    <row r="73" spans="1:29" ht="15" x14ac:dyDescent="0.25">
      <c r="A73" s="17">
        <v>229</v>
      </c>
      <c r="B73" s="17"/>
      <c r="C73" s="24" t="s">
        <v>152</v>
      </c>
      <c r="D73" s="25" t="s">
        <v>153</v>
      </c>
      <c r="E73" s="15">
        <f t="shared" si="9"/>
        <v>4416879</v>
      </c>
      <c r="F73" s="16">
        <v>17060</v>
      </c>
      <c r="G73" s="17">
        <v>6</v>
      </c>
      <c r="H73" s="18">
        <v>514211</v>
      </c>
      <c r="I73" s="19">
        <v>219.28299999999999</v>
      </c>
      <c r="J73" s="20"/>
      <c r="K73" s="20"/>
      <c r="L73" s="29">
        <v>4255179</v>
      </c>
      <c r="M73" s="22"/>
      <c r="N73" s="22"/>
      <c r="O73" s="22"/>
      <c r="P73" s="22"/>
      <c r="Q73" s="22"/>
      <c r="R73" s="22"/>
      <c r="S73" s="22">
        <v>87000</v>
      </c>
      <c r="T73" s="22">
        <v>72900</v>
      </c>
      <c r="U73" s="23"/>
      <c r="V73" s="23"/>
      <c r="W73" s="22"/>
      <c r="X73" s="22">
        <f t="shared" si="10"/>
        <v>159900</v>
      </c>
      <c r="Y73" s="22">
        <f t="shared" si="11"/>
        <v>4415079</v>
      </c>
      <c r="Z73" s="22">
        <v>1800</v>
      </c>
      <c r="AA73" s="22"/>
      <c r="AB73" s="22"/>
      <c r="AC73" s="22">
        <f t="shared" si="12"/>
        <v>1800</v>
      </c>
    </row>
    <row r="74" spans="1:29" ht="15" x14ac:dyDescent="0.25">
      <c r="A74" s="17">
        <v>217</v>
      </c>
      <c r="B74" s="17"/>
      <c r="C74" s="24" t="s">
        <v>86</v>
      </c>
      <c r="D74" s="26" t="s">
        <v>87</v>
      </c>
      <c r="E74" s="15">
        <f t="shared" si="9"/>
        <v>1278327</v>
      </c>
      <c r="F74" s="16">
        <v>3160</v>
      </c>
      <c r="G74" s="17">
        <v>2</v>
      </c>
      <c r="H74" s="18">
        <v>447378</v>
      </c>
      <c r="I74" s="19">
        <v>219.28299999999999</v>
      </c>
      <c r="J74" s="47">
        <v>8.36</v>
      </c>
      <c r="K74" s="20"/>
      <c r="L74" s="29">
        <v>1166730</v>
      </c>
      <c r="M74" s="22"/>
      <c r="N74" s="22"/>
      <c r="O74" s="22"/>
      <c r="P74" s="22"/>
      <c r="Q74" s="22"/>
      <c r="R74" s="22"/>
      <c r="S74" s="22"/>
      <c r="T74" s="22">
        <v>9509</v>
      </c>
      <c r="U74" s="23"/>
      <c r="V74" s="23"/>
      <c r="W74" s="22">
        <v>5000</v>
      </c>
      <c r="X74" s="22">
        <f t="shared" si="10"/>
        <v>14509</v>
      </c>
      <c r="Y74" s="22">
        <f t="shared" si="11"/>
        <v>1181239</v>
      </c>
      <c r="Z74" s="22">
        <v>1088</v>
      </c>
      <c r="AA74" s="22">
        <v>96000</v>
      </c>
      <c r="AB74" s="22"/>
      <c r="AC74" s="22">
        <f t="shared" si="12"/>
        <v>97088</v>
      </c>
    </row>
    <row r="75" spans="1:29" ht="15" x14ac:dyDescent="0.25">
      <c r="A75" s="17">
        <v>238</v>
      </c>
      <c r="B75" s="17"/>
      <c r="C75" s="24" t="s">
        <v>66</v>
      </c>
      <c r="D75" s="26" t="s">
        <v>67</v>
      </c>
      <c r="E75" s="15">
        <f t="shared" si="9"/>
        <v>854160</v>
      </c>
      <c r="F75" s="30">
        <v>1750</v>
      </c>
      <c r="G75" s="17">
        <v>1</v>
      </c>
      <c r="H75" s="18">
        <v>447378</v>
      </c>
      <c r="I75" s="19">
        <v>219.28299999999999</v>
      </c>
      <c r="J75" s="47">
        <v>9.3699999999999992</v>
      </c>
      <c r="K75" s="47"/>
      <c r="L75" s="29">
        <v>847521</v>
      </c>
      <c r="M75" s="66"/>
      <c r="N75" s="22"/>
      <c r="O75" s="22"/>
      <c r="P75" s="22"/>
      <c r="Q75" s="22"/>
      <c r="R75" s="22"/>
      <c r="S75" s="22"/>
      <c r="T75" s="22">
        <v>6339</v>
      </c>
      <c r="U75" s="23"/>
      <c r="V75" s="23"/>
      <c r="W75" s="22"/>
      <c r="X75" s="22">
        <f t="shared" si="10"/>
        <v>6339</v>
      </c>
      <c r="Y75" s="22">
        <f t="shared" si="11"/>
        <v>853860</v>
      </c>
      <c r="Z75" s="22">
        <v>300</v>
      </c>
      <c r="AA75" s="22"/>
      <c r="AB75" s="22"/>
      <c r="AC75" s="22">
        <f t="shared" si="12"/>
        <v>300</v>
      </c>
    </row>
    <row r="76" spans="1:29" ht="15" x14ac:dyDescent="0.25">
      <c r="A76" s="17">
        <v>225</v>
      </c>
      <c r="B76" s="17"/>
      <c r="C76" s="24" t="s">
        <v>57</v>
      </c>
      <c r="D76" s="26" t="s">
        <v>58</v>
      </c>
      <c r="E76" s="15">
        <f t="shared" si="9"/>
        <v>817210</v>
      </c>
      <c r="F76" s="16">
        <v>1090</v>
      </c>
      <c r="G76" s="17">
        <v>1</v>
      </c>
      <c r="H76" s="18">
        <v>447378</v>
      </c>
      <c r="I76" s="19">
        <v>219.28299999999999</v>
      </c>
      <c r="J76" s="47">
        <v>17.399999999999999</v>
      </c>
      <c r="K76" s="47"/>
      <c r="L76" s="29">
        <v>705362</v>
      </c>
      <c r="M76" s="22"/>
      <c r="N76" s="22"/>
      <c r="O76" s="22"/>
      <c r="P76" s="22"/>
      <c r="Q76" s="22"/>
      <c r="R76" s="22"/>
      <c r="S76" s="22"/>
      <c r="T76" s="22">
        <v>15848</v>
      </c>
      <c r="U76" s="23"/>
      <c r="V76" s="23"/>
      <c r="W76" s="22"/>
      <c r="X76" s="22">
        <f t="shared" si="10"/>
        <v>15848</v>
      </c>
      <c r="Y76" s="22">
        <f t="shared" si="11"/>
        <v>721210</v>
      </c>
      <c r="Z76" s="22"/>
      <c r="AA76" s="22">
        <v>96000</v>
      </c>
      <c r="AB76" s="22"/>
      <c r="AC76" s="22">
        <f t="shared" si="12"/>
        <v>96000</v>
      </c>
    </row>
    <row r="77" spans="1:29" ht="15" x14ac:dyDescent="0.25">
      <c r="A77" s="17">
        <v>128</v>
      </c>
      <c r="B77" s="17"/>
      <c r="C77" s="24" t="s">
        <v>95</v>
      </c>
      <c r="D77" s="25" t="s">
        <v>96</v>
      </c>
      <c r="E77" s="15">
        <f t="shared" si="9"/>
        <v>1607976</v>
      </c>
      <c r="F77" s="16">
        <v>4140</v>
      </c>
      <c r="G77" s="17">
        <v>2</v>
      </c>
      <c r="H77" s="18">
        <v>447378</v>
      </c>
      <c r="I77" s="19">
        <v>219.28299999999999</v>
      </c>
      <c r="J77" s="47"/>
      <c r="K77" s="20">
        <v>16.010000000000002</v>
      </c>
      <c r="L77" s="29">
        <v>1463304</v>
      </c>
      <c r="M77" s="22"/>
      <c r="N77" s="22"/>
      <c r="O77" s="22"/>
      <c r="P77" s="22"/>
      <c r="Q77" s="22"/>
      <c r="R77" s="22"/>
      <c r="S77" s="22"/>
      <c r="T77" s="22">
        <v>35922</v>
      </c>
      <c r="U77" s="23"/>
      <c r="V77" s="23"/>
      <c r="W77" s="22"/>
      <c r="X77" s="22">
        <f t="shared" si="10"/>
        <v>35922</v>
      </c>
      <c r="Y77" s="22">
        <f t="shared" si="11"/>
        <v>1499226</v>
      </c>
      <c r="Z77" s="22">
        <v>750</v>
      </c>
      <c r="AA77" s="22">
        <v>108000</v>
      </c>
      <c r="AB77" s="22"/>
      <c r="AC77" s="22">
        <f t="shared" si="12"/>
        <v>108750</v>
      </c>
    </row>
    <row r="78" spans="1:29" ht="15" x14ac:dyDescent="0.25">
      <c r="A78" s="17">
        <v>327</v>
      </c>
      <c r="B78" s="17"/>
      <c r="C78" s="24" t="s">
        <v>29</v>
      </c>
      <c r="D78" s="25" t="s">
        <v>30</v>
      </c>
      <c r="E78" s="15">
        <f t="shared" si="9"/>
        <v>443077</v>
      </c>
      <c r="F78" s="16">
        <v>210</v>
      </c>
      <c r="G78" s="17">
        <v>0</v>
      </c>
      <c r="H78" s="18"/>
      <c r="I78" s="19"/>
      <c r="J78" s="47"/>
      <c r="K78" s="47"/>
      <c r="L78" s="29">
        <v>443077</v>
      </c>
      <c r="M78" s="22"/>
      <c r="N78" s="22"/>
      <c r="O78" s="22"/>
      <c r="P78" s="22"/>
      <c r="Q78" s="22"/>
      <c r="R78" s="22"/>
      <c r="S78" s="22"/>
      <c r="T78" s="22">
        <v>0</v>
      </c>
      <c r="U78" s="23"/>
      <c r="V78" s="23"/>
      <c r="W78" s="22"/>
      <c r="X78" s="22">
        <f t="shared" si="10"/>
        <v>0</v>
      </c>
      <c r="Y78" s="22">
        <f t="shared" si="11"/>
        <v>443077</v>
      </c>
      <c r="Z78" s="22"/>
      <c r="AA78" s="22"/>
      <c r="AB78" s="22"/>
      <c r="AC78" s="22">
        <f t="shared" si="12"/>
        <v>0</v>
      </c>
    </row>
    <row r="79" spans="1:29" ht="15" x14ac:dyDescent="0.25">
      <c r="A79" s="17">
        <v>236</v>
      </c>
      <c r="B79" s="17"/>
      <c r="C79" s="24" t="s">
        <v>33</v>
      </c>
      <c r="D79" s="26" t="s">
        <v>34</v>
      </c>
      <c r="E79" s="15">
        <f t="shared" si="9"/>
        <v>447669</v>
      </c>
      <c r="F79" s="16">
        <v>290</v>
      </c>
      <c r="G79" s="17">
        <v>0</v>
      </c>
      <c r="H79" s="18"/>
      <c r="I79" s="19"/>
      <c r="J79" s="47"/>
      <c r="K79" s="47"/>
      <c r="L79" s="29">
        <v>443077</v>
      </c>
      <c r="M79" s="22"/>
      <c r="N79" s="22"/>
      <c r="O79" s="22"/>
      <c r="P79" s="22"/>
      <c r="Q79" s="22"/>
      <c r="R79" s="22"/>
      <c r="S79" s="22"/>
      <c r="T79" s="22">
        <v>4402</v>
      </c>
      <c r="U79" s="23"/>
      <c r="V79" s="23"/>
      <c r="W79" s="22"/>
      <c r="X79" s="22">
        <f t="shared" si="10"/>
        <v>4402</v>
      </c>
      <c r="Y79" s="22">
        <f t="shared" si="11"/>
        <v>447479</v>
      </c>
      <c r="Z79" s="22">
        <v>190</v>
      </c>
      <c r="AA79" s="22"/>
      <c r="AB79" s="22"/>
      <c r="AC79" s="22">
        <f t="shared" si="12"/>
        <v>190</v>
      </c>
    </row>
    <row r="80" spans="1:29" ht="15" x14ac:dyDescent="0.25">
      <c r="A80" s="17">
        <v>218</v>
      </c>
      <c r="B80" s="17"/>
      <c r="C80" s="24" t="s">
        <v>160</v>
      </c>
      <c r="D80" s="25" t="s">
        <v>161</v>
      </c>
      <c r="E80" s="15">
        <f t="shared" si="9"/>
        <v>5522145</v>
      </c>
      <c r="F80" s="16">
        <v>21520</v>
      </c>
      <c r="G80" s="17">
        <v>7</v>
      </c>
      <c r="H80" s="18">
        <v>551230</v>
      </c>
      <c r="I80" s="19">
        <v>219.28299999999999</v>
      </c>
      <c r="J80" s="20"/>
      <c r="K80" s="20"/>
      <c r="L80" s="29">
        <v>5270200</v>
      </c>
      <c r="M80" s="22"/>
      <c r="N80" s="22"/>
      <c r="O80" s="22"/>
      <c r="P80" s="22"/>
      <c r="Q80" s="22"/>
      <c r="R80" s="22"/>
      <c r="S80" s="22">
        <v>174000</v>
      </c>
      <c r="T80" s="22">
        <v>76070</v>
      </c>
      <c r="U80" s="23"/>
      <c r="V80" s="23"/>
      <c r="W80" s="22"/>
      <c r="X80" s="22">
        <f t="shared" si="10"/>
        <v>250070</v>
      </c>
      <c r="Y80" s="22">
        <f t="shared" si="11"/>
        <v>5520270</v>
      </c>
      <c r="Z80" s="22">
        <v>1875</v>
      </c>
      <c r="AA80" s="22"/>
      <c r="AB80" s="22"/>
      <c r="AC80" s="22">
        <f t="shared" si="12"/>
        <v>1875</v>
      </c>
    </row>
    <row r="81" spans="1:29" ht="15" x14ac:dyDescent="0.25">
      <c r="A81" s="17">
        <v>223</v>
      </c>
      <c r="B81" s="17"/>
      <c r="C81" s="24" t="s">
        <v>46</v>
      </c>
      <c r="D81" s="26" t="s">
        <v>47</v>
      </c>
      <c r="E81" s="15">
        <f t="shared" si="9"/>
        <v>737942</v>
      </c>
      <c r="F81" s="16">
        <v>790</v>
      </c>
      <c r="G81" s="17">
        <v>1</v>
      </c>
      <c r="H81" s="18">
        <v>447378</v>
      </c>
      <c r="I81" s="19">
        <v>219.28299999999999</v>
      </c>
      <c r="J81" s="47">
        <v>17.399999999999999</v>
      </c>
      <c r="K81" s="47"/>
      <c r="L81" s="29">
        <v>634358</v>
      </c>
      <c r="M81" s="22"/>
      <c r="N81" s="22"/>
      <c r="O81" s="22"/>
      <c r="P81" s="22"/>
      <c r="Q81" s="22"/>
      <c r="R81" s="22"/>
      <c r="S81" s="22"/>
      <c r="T81" s="22">
        <v>7396</v>
      </c>
      <c r="U81" s="23"/>
      <c r="V81" s="23"/>
      <c r="W81" s="22"/>
      <c r="X81" s="22">
        <f t="shared" si="10"/>
        <v>7396</v>
      </c>
      <c r="Y81" s="22">
        <f t="shared" si="11"/>
        <v>641754</v>
      </c>
      <c r="Z81" s="22">
        <v>188</v>
      </c>
      <c r="AA81" s="22">
        <v>96000</v>
      </c>
      <c r="AB81" s="22"/>
      <c r="AC81" s="22">
        <f t="shared" si="12"/>
        <v>96188</v>
      </c>
    </row>
    <row r="82" spans="1:29" ht="15" x14ac:dyDescent="0.25">
      <c r="A82" s="17">
        <v>219</v>
      </c>
      <c r="B82" s="17"/>
      <c r="C82" s="24" t="s">
        <v>158</v>
      </c>
      <c r="D82" s="25" t="s">
        <v>159</v>
      </c>
      <c r="E82" s="15">
        <f t="shared" si="9"/>
        <v>5463600</v>
      </c>
      <c r="F82" s="16">
        <v>19160</v>
      </c>
      <c r="G82" s="17">
        <v>6</v>
      </c>
      <c r="H82" s="18">
        <v>514211</v>
      </c>
      <c r="I82" s="19">
        <v>219.28299999999999</v>
      </c>
      <c r="J82" s="20"/>
      <c r="K82" s="20"/>
      <c r="L82" s="29">
        <v>4767458</v>
      </c>
      <c r="M82" s="22"/>
      <c r="N82" s="22"/>
      <c r="O82" s="22"/>
      <c r="P82" s="22"/>
      <c r="Q82" s="22"/>
      <c r="R82" s="22"/>
      <c r="S82" s="22">
        <v>162400</v>
      </c>
      <c r="T82" s="22">
        <v>95088</v>
      </c>
      <c r="U82" s="23">
        <v>100000</v>
      </c>
      <c r="V82" s="23">
        <v>94218</v>
      </c>
      <c r="W82" s="22">
        <v>5000</v>
      </c>
      <c r="X82" s="22">
        <f t="shared" si="10"/>
        <v>456706</v>
      </c>
      <c r="Y82" s="22">
        <f t="shared" si="11"/>
        <v>5224164</v>
      </c>
      <c r="Z82" s="22">
        <v>2250</v>
      </c>
      <c r="AA82" s="22">
        <v>237186</v>
      </c>
      <c r="AB82" s="22"/>
      <c r="AC82" s="22">
        <f t="shared" si="12"/>
        <v>239436</v>
      </c>
    </row>
    <row r="83" spans="1:29" ht="15" x14ac:dyDescent="0.25">
      <c r="A83" s="17">
        <v>129</v>
      </c>
      <c r="B83" s="17"/>
      <c r="C83" s="24" t="s">
        <v>40</v>
      </c>
      <c r="D83" s="26" t="s">
        <v>41</v>
      </c>
      <c r="E83" s="15">
        <f t="shared" si="9"/>
        <v>601622</v>
      </c>
      <c r="F83" s="16">
        <v>540</v>
      </c>
      <c r="G83" s="17">
        <v>0</v>
      </c>
      <c r="H83" s="18"/>
      <c r="I83" s="19"/>
      <c r="J83" s="47"/>
      <c r="K83" s="47"/>
      <c r="L83" s="29">
        <v>590907</v>
      </c>
      <c r="M83" s="22"/>
      <c r="N83" s="22"/>
      <c r="O83" s="22"/>
      <c r="P83" s="22"/>
      <c r="Q83" s="22"/>
      <c r="R83" s="22"/>
      <c r="S83" s="22"/>
      <c r="T83" s="22">
        <v>10565</v>
      </c>
      <c r="U83" s="23"/>
      <c r="V83" s="23"/>
      <c r="W83" s="22"/>
      <c r="X83" s="22">
        <f t="shared" si="10"/>
        <v>10565</v>
      </c>
      <c r="Y83" s="22">
        <f t="shared" si="11"/>
        <v>601472</v>
      </c>
      <c r="Z83" s="22">
        <v>150</v>
      </c>
      <c r="AA83" s="22"/>
      <c r="AB83" s="22"/>
      <c r="AC83" s="22">
        <f t="shared" si="12"/>
        <v>150</v>
      </c>
    </row>
    <row r="84" spans="1:29" ht="15" x14ac:dyDescent="0.25">
      <c r="A84" s="17">
        <v>321</v>
      </c>
      <c r="B84" s="17"/>
      <c r="C84" s="24" t="s">
        <v>143</v>
      </c>
      <c r="D84" s="25" t="s">
        <v>144</v>
      </c>
      <c r="E84" s="15">
        <f t="shared" si="9"/>
        <v>4635452</v>
      </c>
      <c r="F84" s="16">
        <v>15400</v>
      </c>
      <c r="G84" s="17">
        <v>6</v>
      </c>
      <c r="H84" s="18">
        <v>514211</v>
      </c>
      <c r="I84" s="19">
        <v>219.28299999999999</v>
      </c>
      <c r="J84" s="20"/>
      <c r="K84" s="20">
        <v>12.01</v>
      </c>
      <c r="L84" s="29">
        <v>4223754</v>
      </c>
      <c r="M84" s="22"/>
      <c r="N84" s="22"/>
      <c r="O84" s="22"/>
      <c r="P84" s="22"/>
      <c r="Q84" s="22"/>
      <c r="R84" s="22"/>
      <c r="S84" s="22">
        <v>87000</v>
      </c>
      <c r="T84" s="22">
        <v>104596</v>
      </c>
      <c r="U84" s="23"/>
      <c r="V84" s="23"/>
      <c r="W84" s="22"/>
      <c r="X84" s="22">
        <f t="shared" si="10"/>
        <v>191596</v>
      </c>
      <c r="Y84" s="22">
        <f t="shared" si="11"/>
        <v>4415350</v>
      </c>
      <c r="Z84" s="22">
        <v>4350</v>
      </c>
      <c r="AA84" s="22">
        <v>215752</v>
      </c>
      <c r="AB84" s="22"/>
      <c r="AC84" s="22">
        <f t="shared" si="12"/>
        <v>220102</v>
      </c>
    </row>
    <row r="85" spans="1:29" ht="15" x14ac:dyDescent="0.25">
      <c r="A85" s="17">
        <v>322</v>
      </c>
      <c r="B85" s="17"/>
      <c r="C85" s="24" t="s">
        <v>130</v>
      </c>
      <c r="D85" s="25" t="s">
        <v>131</v>
      </c>
      <c r="E85" s="15">
        <f t="shared" si="9"/>
        <v>3890356</v>
      </c>
      <c r="F85" s="16">
        <v>11270</v>
      </c>
      <c r="G85" s="17">
        <v>5</v>
      </c>
      <c r="H85" s="18">
        <v>507804</v>
      </c>
      <c r="I85" s="19">
        <v>219.28299999999999</v>
      </c>
      <c r="J85" s="20"/>
      <c r="K85" s="20">
        <v>12.01</v>
      </c>
      <c r="L85" s="29">
        <v>3634443</v>
      </c>
      <c r="M85" s="22"/>
      <c r="N85" s="22"/>
      <c r="O85" s="22"/>
      <c r="P85" s="22"/>
      <c r="Q85" s="22"/>
      <c r="R85" s="22"/>
      <c r="S85" s="22"/>
      <c r="T85" s="22">
        <v>48600</v>
      </c>
      <c r="U85" s="23"/>
      <c r="V85" s="23"/>
      <c r="W85" s="22"/>
      <c r="X85" s="22">
        <f t="shared" si="10"/>
        <v>48600</v>
      </c>
      <c r="Y85" s="22">
        <f t="shared" si="11"/>
        <v>3683043</v>
      </c>
      <c r="Z85" s="22">
        <v>2300</v>
      </c>
      <c r="AA85" s="22">
        <v>205013</v>
      </c>
      <c r="AB85" s="22"/>
      <c r="AC85" s="22">
        <f t="shared" si="12"/>
        <v>207313</v>
      </c>
    </row>
    <row r="86" spans="1:29" ht="15" x14ac:dyDescent="0.25">
      <c r="A86" s="17">
        <v>132</v>
      </c>
      <c r="B86" s="17"/>
      <c r="C86" s="24" t="s">
        <v>48</v>
      </c>
      <c r="D86" s="26" t="s">
        <v>49</v>
      </c>
      <c r="E86" s="15">
        <f t="shared" si="9"/>
        <v>660280</v>
      </c>
      <c r="F86" s="16">
        <v>850</v>
      </c>
      <c r="G86" s="17">
        <v>1</v>
      </c>
      <c r="H86" s="18">
        <v>447378</v>
      </c>
      <c r="I86" s="19">
        <v>219.28299999999999</v>
      </c>
      <c r="J86" s="47"/>
      <c r="K86" s="47">
        <v>16.010000000000002</v>
      </c>
      <c r="L86" s="29">
        <v>647377</v>
      </c>
      <c r="M86" s="22"/>
      <c r="N86" s="22"/>
      <c r="O86" s="22"/>
      <c r="P86" s="22"/>
      <c r="Q86" s="22"/>
      <c r="R86" s="22"/>
      <c r="S86" s="22"/>
      <c r="T86" s="22">
        <v>12678</v>
      </c>
      <c r="U86" s="23"/>
      <c r="V86" s="23"/>
      <c r="W86" s="22"/>
      <c r="X86" s="22">
        <f t="shared" si="10"/>
        <v>12678</v>
      </c>
      <c r="Y86" s="22">
        <f t="shared" si="11"/>
        <v>660055</v>
      </c>
      <c r="Z86" s="22">
        <v>225</v>
      </c>
      <c r="AA86" s="22"/>
      <c r="AB86" s="22"/>
      <c r="AC86" s="22">
        <f t="shared" si="12"/>
        <v>225</v>
      </c>
    </row>
    <row r="87" spans="1:29" ht="15" x14ac:dyDescent="0.25">
      <c r="A87" s="17">
        <v>220</v>
      </c>
      <c r="B87" s="17"/>
      <c r="C87" s="24" t="s">
        <v>90</v>
      </c>
      <c r="D87" s="25" t="s">
        <v>91</v>
      </c>
      <c r="E87" s="34">
        <f t="shared" si="9"/>
        <v>1376097</v>
      </c>
      <c r="F87" s="16">
        <v>3530</v>
      </c>
      <c r="G87" s="17">
        <v>2</v>
      </c>
      <c r="H87" s="18">
        <v>447378</v>
      </c>
      <c r="I87" s="19">
        <v>219.28299999999999</v>
      </c>
      <c r="J87" s="47"/>
      <c r="K87" s="20"/>
      <c r="L87" s="29">
        <v>1221447</v>
      </c>
      <c r="M87" s="22"/>
      <c r="N87" s="22"/>
      <c r="O87" s="22"/>
      <c r="P87" s="22"/>
      <c r="Q87" s="22"/>
      <c r="R87" s="22"/>
      <c r="S87" s="22"/>
      <c r="T87" s="22">
        <v>24300</v>
      </c>
      <c r="U87" s="23"/>
      <c r="V87" s="23"/>
      <c r="W87" s="22"/>
      <c r="X87" s="22">
        <f t="shared" si="10"/>
        <v>24300</v>
      </c>
      <c r="Y87" s="22">
        <f t="shared" si="11"/>
        <v>1245747</v>
      </c>
      <c r="Z87" s="22">
        <v>750</v>
      </c>
      <c r="AA87" s="22">
        <v>129600</v>
      </c>
      <c r="AB87" s="22"/>
      <c r="AC87" s="22">
        <f t="shared" si="12"/>
        <v>130350</v>
      </c>
    </row>
    <row r="88" spans="1:29" x14ac:dyDescent="0.2">
      <c r="F88" s="35"/>
      <c r="AA88" s="39"/>
    </row>
    <row r="91" spans="1:29" hidden="1" x14ac:dyDescent="0.2"/>
    <row r="92" spans="1:29" hidden="1" x14ac:dyDescent="0.2"/>
    <row r="93" spans="1:29" hidden="1" x14ac:dyDescent="0.2"/>
    <row r="94" spans="1:29" hidden="1" x14ac:dyDescent="0.2">
      <c r="H94" s="41"/>
      <c r="K94" s="42"/>
    </row>
    <row r="95" spans="1:29" hidden="1" x14ac:dyDescent="0.2"/>
    <row r="96" spans="1:29" hidden="1" x14ac:dyDescent="0.2"/>
    <row r="97" spans="1:12" hidden="1" x14ac:dyDescent="0.2"/>
    <row r="98" spans="1:12" hidden="1" x14ac:dyDescent="0.2">
      <c r="F98" s="43"/>
      <c r="G98" s="3"/>
      <c r="I98" s="43"/>
    </row>
    <row r="99" spans="1:12" hidden="1" x14ac:dyDescent="0.2">
      <c r="F99" s="43"/>
      <c r="G99" s="3"/>
    </row>
    <row r="100" spans="1:12" hidden="1" x14ac:dyDescent="0.2"/>
    <row r="101" spans="1:12" hidden="1" x14ac:dyDescent="0.2"/>
    <row r="102" spans="1:12" hidden="1" x14ac:dyDescent="0.2"/>
    <row r="103" spans="1:12" hidden="1" x14ac:dyDescent="0.2">
      <c r="I103" s="44"/>
    </row>
    <row r="104" spans="1:12" ht="15" hidden="1" x14ac:dyDescent="0.25">
      <c r="H104" s="45"/>
    </row>
    <row r="105" spans="1:12" hidden="1" x14ac:dyDescent="0.2"/>
    <row r="106" spans="1:12" hidden="1" x14ac:dyDescent="0.2"/>
    <row r="107" spans="1:12" hidden="1" x14ac:dyDescent="0.2">
      <c r="A107" s="3" t="e">
        <v>#REF!</v>
      </c>
      <c r="L107" s="46"/>
    </row>
    <row r="108" spans="1:12" hidden="1" x14ac:dyDescent="0.2">
      <c r="A108" s="3" t="e">
        <v>#REF!</v>
      </c>
      <c r="L108" s="46"/>
    </row>
    <row r="109" spans="1:12" hidden="1" x14ac:dyDescent="0.2">
      <c r="A109" s="3" t="e">
        <v>#REF!</v>
      </c>
      <c r="L109" s="46"/>
    </row>
    <row r="110" spans="1:12" hidden="1" x14ac:dyDescent="0.2">
      <c r="A110" s="3" t="e">
        <v>#REF!</v>
      </c>
    </row>
  </sheetData>
  <autoFilter ref="A3:AC87">
    <sortState ref="A4:AC87">
      <sortCondition ref="C3:C87"/>
    </sortState>
  </autoFilter>
  <mergeCells count="5">
    <mergeCell ref="A1:D1"/>
    <mergeCell ref="F1:G1"/>
    <mergeCell ref="H1:L1"/>
    <mergeCell ref="M1:X1"/>
    <mergeCell ref="Z1:A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86DD56EB6C874BBFA260430817A23A" ma:contentTypeVersion="0" ma:contentTypeDescription="Create a new document." ma:contentTypeScope="" ma:versionID="0875a90a054a9fd638c78bf31db80e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E3A27C-AC73-44DB-BB47-738548AA12D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6D4FF5-FC35-4C5F-ACC5-179CF6BAB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74B088-1E5F-41EB-AEBE-A411D5BDF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FFY 2023</vt:lpstr>
      <vt:lpstr>FFY 2024</vt:lpstr>
      <vt:lpstr>FFY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Fereira, Andrea@CDPH</dc:creator>
  <cp:lastModifiedBy>Tracy Sandahl</cp:lastModifiedBy>
  <dcterms:created xsi:type="dcterms:W3CDTF">2022-01-03T17:01:27Z</dcterms:created>
  <dcterms:modified xsi:type="dcterms:W3CDTF">2022-02-14T21:04:27Z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0x0101001A86DD56EB6C874BBFA260430817A23A</vt:lpwstr>
  </property>
</Properties>
</file>