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1 2022 budget\Budget Transfers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K21" i="1" l="1"/>
  <c r="K20" i="1"/>
  <c r="K22" i="1"/>
  <c r="K17" i="1"/>
  <c r="K32" i="1" l="1"/>
  <c r="K31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<sst xmlns="http://schemas.openxmlformats.org/spreadsheetml/2006/main" count="1197" uniqueCount="1137">
  <si>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</si>
  <si>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</si>
  <si>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</si>
  <si>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</si>
  <si>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</si>
  <si>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</si>
  <si>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</si>
  <si>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</si>
  <si>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</si>
  <si>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</si>
  <si>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</si>
  <si>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</si>
  <si>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</si>
  <si>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</si>
  <si>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</si>
  <si>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</si>
  <si>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</si>
  <si>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</si>
  <si>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</si>
  <si>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</si>
  <si>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</si>
  <si>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</si>
  <si>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</si>
  <si>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</si>
  <si>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</si>
  <si>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</si>
  <si>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</si>
  <si>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</si>
  <si>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</si>
  <si>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</si>
  <si>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</si>
  <si>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</si>
  <si>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</si>
  <si>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</si>
  <si>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</si>
  <si>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</si>
  <si>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</si>
  <si>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</si>
  <si>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</si>
  <si>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</si>
  <si>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</si>
  <si>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</si>
  <si>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</si>
  <si>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</si>
  <si>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</si>
  <si>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</si>
  <si>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</si>
  <si>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</si>
  <si>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</si>
  <si>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</si>
  <si>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</si>
  <si>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</si>
  <si>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</si>
  <si>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</si>
  <si>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</si>
  <si>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</si>
  <si>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</si>
  <si>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</si>
  <si>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</si>
  <si>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</si>
  <si>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</si>
  <si>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</si>
  <si>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</si>
  <si>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</si>
  <si>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</si>
  <si>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</si>
  <si>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</si>
  <si>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</si>
  <si>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</si>
  <si>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</si>
  <si>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</si>
  <si>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</si>
  <si>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</si>
  <si>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</si>
  <si>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</si>
  <si>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</si>
  <si>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</si>
  <si>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</si>
  <si>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</si>
  <si>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</si>
  <si>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</si>
  <si>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</si>
  <si>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</si>
  <si>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</si>
  <si>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</si>
  <si>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</si>
  <si>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</si>
  <si>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</si>
  <si>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</si>
  <si>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</si>
  <si>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</si>
  <si>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</si>
  <si>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</si>
  <si>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</si>
  <si>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</si>
  <si>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</si>
  <si>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</si>
  <si>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</si>
  <si>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</si>
  <si>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</si>
  <si>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</si>
  <si>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</si>
  <si>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</si>
  <si>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</si>
  <si>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</si>
  <si>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</si>
  <si>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</si>
  <si>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</si>
  <si>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</si>
  <si>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</si>
  <si>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</si>
  <si>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</si>
  <si>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</si>
  <si>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</si>
  <si>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</si>
  <si>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</si>
  <si>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</si>
  <si>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</si>
  <si>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</si>
  <si>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</si>
  <si>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</si>
  <si>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</si>
  <si>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</si>
  <si>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</si>
  <si>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</si>
  <si>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</si>
  <si>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</si>
  <si>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</si>
  <si>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</si>
  <si>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</si>
  <si>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</si>
  <si>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</si>
  <si>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</si>
  <si>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</si>
  <si>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</si>
  <si>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</si>
  <si>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</si>
  <si>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</si>
  <si>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</si>
  <si>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</si>
  <si>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</si>
  <si>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</si>
  <si>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</si>
  <si>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</si>
  <si>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</si>
  <si>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</si>
  <si>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</si>
  <si>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</si>
  <si>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</si>
  <si>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</si>
  <si>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</si>
  <si>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</si>
  <si>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</si>
  <si>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</si>
  <si>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</si>
  <si>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</si>
  <si>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</si>
  <si>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</si>
  <si>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</si>
  <si>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</si>
  <si>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</si>
  <si>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</si>
  <si>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</si>
  <si>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</si>
  <si>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</si>
  <si>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</si>
  <si>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</si>
  <si>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</si>
  <si>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</si>
  <si>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</si>
  <si>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</si>
  <si>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</si>
  <si>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</si>
  <si>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</si>
  <si>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</si>
  <si>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</si>
  <si>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</si>
  <si>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</si>
  <si>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</si>
  <si>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</si>
  <si>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</si>
  <si>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</si>
  <si>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</si>
  <si>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</si>
  <si>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</si>
  <si>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</si>
  <si>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</si>
  <si>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</si>
  <si>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</si>
  <si>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</si>
  <si>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</si>
  <si>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</si>
  <si>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</si>
  <si>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</si>
  <si>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</si>
  <si>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</si>
  <si>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</si>
  <si>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</si>
  <si>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</si>
  <si>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</si>
  <si>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</si>
  <si>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</si>
  <si>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</si>
  <si>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</si>
  <si>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</si>
  <si>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</si>
  <si>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</si>
  <si>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</si>
  <si>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</si>
  <si>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</si>
  <si>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</si>
  <si>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</si>
  <si>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</si>
  <si>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</si>
  <si>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</si>
  <si>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</si>
  <si>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</si>
  <si>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</si>
  <si>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</si>
  <si>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</si>
  <si>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</si>
  <si>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</si>
  <si>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</si>
  <si>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</si>
  <si>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</si>
  <si>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</si>
  <si>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</si>
  <si>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</si>
  <si>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</si>
  <si>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</si>
  <si>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</si>
  <si>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</si>
  <si>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</si>
  <si>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</si>
  <si>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</si>
  <si>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</si>
  <si>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</si>
  <si>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</si>
  <si>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</si>
  <si>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</si>
  <si>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</si>
  <si>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</si>
  <si>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</si>
  <si>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</si>
  <si>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</si>
  <si>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</si>
  <si>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</si>
  <si>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</si>
  <si>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</si>
  <si>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</si>
  <si>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</si>
  <si>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</si>
  <si>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</si>
  <si>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</si>
  <si>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</si>
  <si>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</si>
  <si>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</si>
  <si>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</si>
  <si>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</si>
  <si>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</si>
  <si>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</si>
  <si>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</si>
  <si>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</si>
  <si>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</si>
  <si>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</si>
  <si>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</si>
  <si>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</si>
  <si>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</si>
  <si>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</si>
  <si>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</si>
  <si>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</si>
  <si>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</si>
  <si>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</si>
  <si>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</si>
  <si>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</si>
  <si>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</si>
  <si>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</si>
  <si>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</si>
  <si>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</si>
  <si>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</si>
  <si>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</si>
  <si>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</si>
  <si>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</si>
  <si>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</si>
  <si>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</si>
  <si>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</si>
  <si>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</si>
  <si>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</si>
  <si>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</si>
  <si>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</si>
  <si>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</si>
  <si>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</si>
  <si>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</si>
  <si>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</si>
  <si>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</si>
  <si>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</si>
  <si>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</si>
  <si>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</si>
  <si>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</si>
  <si>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</si>
  <si>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</si>
  <si>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</si>
  <si>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</si>
  <si>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</si>
  <si>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</si>
  <si>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</si>
  <si>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</si>
  <si>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</si>
  <si>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</si>
  <si>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</si>
  <si>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</si>
  <si>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</si>
  <si>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</si>
  <si>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</si>
  <si>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</si>
  <si>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</si>
  <si>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</si>
  <si>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</si>
  <si>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</si>
  <si>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</si>
  <si>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</si>
  <si>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</si>
  <si>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</si>
  <si>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</si>
  <si>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</si>
  <si>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</si>
  <si>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</si>
  <si>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</si>
  <si>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</si>
  <si>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</si>
  <si>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</si>
  <si>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</si>
  <si>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</si>
  <si>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</si>
  <si>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</si>
  <si>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</si>
  <si>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</si>
  <si>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</si>
  <si>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</si>
  <si>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</si>
  <si>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</si>
  <si>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</si>
  <si>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</si>
  <si>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</si>
  <si>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</si>
  <si>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</si>
  <si>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</si>
  <si>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</si>
  <si>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</si>
  <si>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</si>
  <si>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</si>
  <si>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</si>
  <si>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</si>
  <si>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</si>
  <si>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</si>
  <si>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</si>
  <si>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</si>
  <si>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</si>
  <si>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</si>
  <si>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</si>
  <si>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</si>
  <si>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</si>
  <si>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</si>
  <si>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</si>
  <si>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</si>
  <si>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</si>
  <si>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</si>
  <si>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</si>
  <si>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</si>
  <si>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</si>
  <si>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</si>
  <si>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</si>
  <si>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</si>
  <si>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</si>
  <si>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</si>
  <si>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</si>
  <si>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</si>
  <si>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</si>
  <si>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</si>
  <si>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</si>
  <si>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</si>
  <si>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</si>
  <si>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</si>
  <si>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</si>
  <si>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</si>
  <si>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</si>
  <si>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</si>
  <si>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</si>
  <si>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</si>
  <si>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</si>
  <si>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</si>
  <si>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</si>
  <si>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</si>
  <si>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</si>
  <si>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</si>
  <si>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</si>
  <si>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</si>
  <si>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</si>
  <si>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</si>
  <si>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</si>
  <si>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</si>
  <si>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</si>
  <si>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</si>
  <si>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</si>
  <si>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</si>
  <si>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</si>
  <si>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</si>
  <si>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</si>
  <si>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</si>
  <si>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</si>
  <si>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</si>
  <si>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</si>
  <si>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</si>
  <si>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</si>
  <si>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</si>
  <si>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</si>
  <si>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</si>
  <si>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</si>
  <si>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</si>
  <si>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</si>
  <si>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</si>
  <si>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</si>
  <si>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</si>
  <si>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</si>
  <si>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</si>
  <si>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</si>
  <si>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</si>
  <si>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</si>
  <si>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</si>
  <si>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</si>
  <si>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</si>
  <si>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</si>
  <si>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</si>
  <si>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</si>
  <si>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</si>
  <si>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</si>
  <si>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</si>
  <si>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</si>
  <si>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</si>
  <si>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</si>
  <si>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</si>
  <si>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</si>
  <si>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</si>
  <si>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</si>
  <si>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</si>
  <si>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</si>
  <si>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</si>
  <si>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</si>
  <si>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</si>
  <si>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</si>
  <si>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</si>
  <si>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</si>
  <si>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</si>
  <si>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</si>
  <si>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</si>
  <si>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</si>
  <si>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</si>
  <si>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</si>
  <si>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</si>
  <si>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</si>
  <si>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</si>
  <si>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</si>
  <si>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</si>
  <si>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</si>
  <si>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</si>
  <si>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</si>
  <si>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</si>
  <si>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</si>
  <si>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</si>
  <si>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</si>
  <si>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</si>
  <si>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</si>
  <si>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</si>
  <si>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</si>
  <si>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</si>
  <si>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</si>
  <si>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</si>
  <si>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</si>
  <si>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</si>
  <si>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</si>
  <si>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</si>
  <si>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</si>
  <si>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</si>
  <si>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</si>
  <si>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</si>
  <si>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</si>
  <si>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</si>
  <si>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</si>
  <si>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</si>
  <si>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</si>
  <si>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</si>
  <si>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</si>
  <si>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</si>
  <si>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</si>
  <si>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</si>
  <si>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</si>
  <si>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</si>
  <si>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</si>
  <si>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</si>
  <si>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</si>
  <si>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</si>
  <si>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</si>
  <si>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</si>
  <si>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</si>
  <si>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</si>
  <si>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</si>
  <si>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</si>
  <si>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</si>
  <si>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</si>
  <si>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</si>
  <si>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</si>
  <si>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</si>
  <si>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</si>
  <si>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</si>
  <si>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</si>
  <si>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</si>
  <si>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</si>
  <si>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</si>
  <si>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</si>
  <si>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</si>
  <si>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</si>
  <si>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</si>
  <si>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</si>
  <si>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</si>
  <si>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</si>
  <si>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</si>
  <si>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</si>
  <si>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</si>
  <si>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</si>
  <si>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</si>
  <si>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</si>
  <si>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</si>
  <si>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</si>
  <si>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</si>
  <si>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</si>
  <si>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</si>
  <si>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</si>
  <si>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</si>
  <si>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</si>
  <si>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</si>
  <si>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</si>
  <si>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</si>
  <si>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</si>
  <si>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</si>
  <si>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</si>
  <si>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</si>
  <si>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</si>
  <si>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</si>
  <si>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</si>
  <si>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</si>
  <si>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</si>
  <si>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</si>
  <si>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</si>
  <si>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</si>
  <si>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</si>
  <si>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</si>
  <si>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</si>
  <si>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</si>
  <si>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</si>
  <si>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</si>
  <si>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</si>
  <si>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</si>
  <si>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</si>
  <si>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</si>
  <si>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</si>
  <si>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</si>
  <si>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</si>
  <si>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</si>
  <si>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</si>
  <si>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</si>
  <si>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</si>
  <si>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</si>
  <si>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</si>
  <si>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</si>
  <si>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</si>
  <si>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</si>
  <si>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</si>
  <si>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</si>
  <si>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</si>
  <si>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</si>
  <si>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</si>
  <si>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</si>
  <si>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</si>
  <si>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</si>
  <si>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</si>
  <si>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</si>
  <si>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</si>
  <si>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</si>
  <si>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</si>
  <si>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</si>
  <si>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</si>
  <si>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</si>
  <si>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</si>
  <si>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</si>
  <si>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</si>
  <si>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</si>
  <si>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</si>
  <si>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</si>
  <si>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</si>
  <si>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</si>
  <si>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</si>
  <si>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</si>
  <si>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</si>
  <si>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</si>
  <si>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</si>
  <si>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</si>
  <si>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</si>
  <si>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</si>
  <si>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</si>
  <si>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</si>
  <si>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</si>
  <si>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</si>
  <si>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</si>
  <si>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</si>
  <si>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</si>
  <si>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</si>
  <si>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</si>
  <si>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</si>
  <si>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</si>
  <si>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</si>
  <si>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</si>
  <si>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</si>
  <si>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</si>
  <si>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</si>
  <si>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</si>
  <si>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</si>
  <si>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</si>
  <si>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</si>
  <si>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</si>
  <si>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</si>
  <si>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</si>
  <si>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</si>
  <si>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</si>
  <si>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</si>
  <si>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</si>
  <si>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</si>
  <si>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</si>
  <si>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</si>
  <si>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</si>
  <si>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</si>
  <si>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</si>
  <si>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</si>
  <si>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</si>
  <si>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</si>
  <si>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</si>
  <si>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</si>
  <si>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</si>
  <si>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</si>
  <si>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</si>
  <si>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</si>
  <si>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</si>
  <si>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</si>
  <si>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</si>
  <si>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</si>
  <si>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</si>
  <si>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</si>
  <si>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</si>
  <si>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</si>
  <si>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</si>
  <si>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</si>
  <si>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</si>
  <si>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</si>
  <si>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</si>
  <si>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</si>
  <si>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</si>
  <si>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</si>
  <si>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</si>
  <si>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</si>
  <si>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</si>
  <si>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</si>
  <si>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</si>
  <si>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</si>
  <si>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</si>
  <si>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</si>
  <si>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</si>
  <si>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</si>
  <si>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</si>
  <si>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</si>
  <si>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</si>
  <si>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</si>
  <si>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</si>
  <si>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</si>
  <si>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</si>
  <si>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</si>
  <si>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</si>
  <si>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</si>
  <si>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</si>
  <si>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</si>
  <si>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</si>
  <si>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</si>
  <si>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</si>
  <si>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</si>
  <si>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</si>
  <si>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</si>
  <si>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</si>
  <si>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</si>
  <si>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</si>
  <si>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</si>
  <si>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</si>
  <si>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</si>
  <si>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</si>
  <si>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</si>
  <si>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</si>
  <si>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</si>
  <si>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</si>
  <si>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</si>
  <si>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</si>
  <si>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</si>
  <si>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</si>
  <si>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</si>
  <si>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</si>
  <si>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</si>
  <si>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</si>
  <si>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</si>
  <si>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</si>
  <si>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</si>
  <si>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</si>
  <si>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</si>
  <si>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</si>
  <si>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</si>
  <si>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</si>
  <si>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</si>
  <si>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</si>
  <si>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</si>
  <si>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</si>
  <si>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</si>
  <si>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</si>
  <si>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</si>
  <si>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</si>
  <si>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</si>
  <si>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</si>
  <si>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</si>
  <si>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</si>
  <si>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</si>
  <si>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</si>
  <si>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</si>
  <si>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</si>
  <si>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</si>
  <si>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</si>
  <si>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</si>
  <si>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</si>
  <si>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</si>
  <si>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</si>
  <si>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</si>
  <si>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</si>
  <si>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</si>
  <si>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</si>
  <si>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</si>
  <si>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</si>
  <si>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</si>
  <si>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</si>
  <si>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</si>
  <si>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</si>
  <si>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</si>
  <si>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</si>
  <si>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</si>
  <si>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</si>
  <si>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</si>
  <si>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</si>
  <si>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</si>
  <si>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</si>
  <si>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</si>
  <si>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</si>
  <si>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</si>
  <si>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</si>
  <si>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</si>
  <si>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</si>
  <si>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</si>
  <si>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</si>
  <si>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</si>
  <si>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</si>
  <si>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</si>
  <si>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</si>
  <si>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</si>
  <si>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</si>
  <si>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</si>
  <si>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</si>
  <si>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</si>
  <si>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</si>
  <si>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</si>
  <si>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</si>
  <si>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</si>
  <si>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</si>
  <si>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</si>
  <si>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</si>
  <si>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</si>
  <si>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</si>
  <si>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</si>
  <si>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</si>
  <si>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</si>
  <si>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</si>
  <si>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</si>
  <si>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</si>
  <si>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</si>
  <si>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</si>
  <si>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</si>
  <si>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</si>
  <si>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</si>
  <si>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</si>
  <si>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</si>
  <si>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</si>
  <si>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</si>
  <si>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</si>
  <si>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</si>
  <si>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</si>
  <si>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</si>
  <si>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</si>
  <si>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</si>
  <si>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</si>
  <si>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</si>
  <si>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</si>
  <si>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</si>
  <si>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</si>
  <si>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</si>
  <si>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</si>
  <si>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</si>
  <si>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</si>
  <si>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</si>
  <si>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</si>
  <si>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</si>
  <si>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</si>
  <si>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</si>
  <si>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</si>
  <si>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</si>
  <si>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</si>
  <si>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</si>
  <si>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</si>
  <si>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</si>
  <si>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</si>
  <si>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</si>
  <si>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</si>
  <si>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</si>
  <si>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</si>
  <si>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</si>
  <si>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</si>
  <si>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</si>
  <si>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</si>
  <si>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</si>
  <si>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</si>
  <si>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</si>
  <si>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</si>
  <si>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</si>
  <si>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</si>
  <si>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</si>
  <si>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</si>
  <si>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</si>
  <si>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</si>
  <si>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</si>
  <si>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</si>
  <si>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</si>
  <si>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</si>
  <si>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</si>
  <si>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</si>
  <si>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</si>
  <si>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</si>
  <si>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</si>
  <si>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</si>
  <si>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</si>
  <si>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</si>
  <si>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</si>
  <si>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</si>
  <si>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</si>
  <si>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</si>
  <si>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</si>
  <si>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</si>
  <si>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</si>
  <si>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</si>
  <si>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</si>
  <si>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</si>
  <si>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</si>
  <si>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</si>
  <si>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</si>
  <si>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</si>
  <si>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</si>
  <si>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</si>
  <si>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</si>
  <si>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</si>
  <si>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</si>
  <si>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</si>
  <si>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</si>
  <si>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</si>
  <si>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</si>
  <si>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</si>
  <si>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</si>
  <si>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</si>
  <si>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</si>
  <si>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</si>
  <si>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</si>
  <si>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</si>
  <si>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</si>
  <si>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</si>
  <si>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</si>
  <si>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</si>
  <si>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</si>
  <si>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</si>
  <si>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</si>
  <si>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</si>
  <si>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</si>
  <si>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</si>
  <si>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</si>
  <si>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</si>
  <si>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</si>
  <si>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</si>
  <si>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</si>
  <si>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</si>
  <si>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</si>
  <si>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</si>
  <si>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</si>
  <si>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</si>
  <si>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</si>
  <si>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</si>
  <si>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</si>
  <si>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</si>
  <si>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</si>
  <si>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</si>
  <si>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</si>
  <si>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</si>
  <si>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</si>
  <si>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</si>
  <si>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</si>
  <si>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</si>
  <si>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</si>
  <si>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</si>
  <si>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</si>
  <si>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</si>
  <si>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</si>
  <si>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</si>
  <si>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</si>
  <si>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</si>
  <si>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</si>
  <si>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</si>
  <si>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</si>
  <si>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</si>
  <si>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</si>
  <si>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</si>
  <si>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</si>
  <si>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</si>
  <si>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</si>
  <si>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</si>
  <si>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</si>
  <si>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</si>
  <si>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</si>
  <si>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</si>
  <si>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</si>
  <si>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</si>
  <si>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</si>
  <si>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</si>
  <si>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</si>
  <si>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</si>
  <si>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</si>
  <si>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</si>
  <si>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</si>
  <si>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</si>
  <si>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</si>
  <si>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</si>
  <si>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</si>
  <si>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</si>
  <si>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</si>
  <si>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</si>
  <si>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</si>
  <si>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</si>
  <si>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</si>
  <si>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</si>
  <si>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</si>
  <si>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</si>
  <si>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</si>
  <si>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</si>
  <si>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</si>
  <si>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</si>
  <si>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</si>
  <si>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</si>
  <si>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</si>
  <si>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</si>
  <si>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</si>
  <si>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</si>
  <si>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</si>
  <si>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</si>
  <si>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</si>
  <si>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</si>
  <si>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</si>
  <si>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</si>
  <si>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</si>
  <si>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</si>
  <si>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</si>
  <si>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</si>
  <si>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</si>
  <si>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</si>
  <si>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</si>
  <si>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</si>
  <si>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</si>
  <si>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</si>
  <si>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</si>
  <si>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</si>
  <si>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</si>
  <si>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</si>
  <si>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</si>
  <si>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</si>
  <si>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</si>
  <si>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</si>
  <si>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</si>
  <si>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</si>
  <si>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</si>
  <si>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</si>
  <si>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</si>
  <si>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</si>
  <si>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</si>
  <si>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</si>
  <si>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</si>
  <si>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</si>
  <si>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</si>
  <si>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</si>
  <si>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</si>
  <si>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</si>
  <si>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</si>
  <si>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</si>
  <si>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</si>
  <si>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</si>
  <si>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</si>
  <si>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</si>
  <si>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</si>
  <si>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</si>
  <si>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</si>
  <si>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</si>
  <si>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</si>
  <si>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</si>
  <si>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</si>
  <si>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</si>
  <si>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</si>
  <si>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</si>
  <si>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</si>
  <si>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</si>
  <si>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</si>
  <si>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</si>
  <si>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</si>
  <si>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</si>
  <si>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</si>
  <si>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</si>
  <si>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</si>
  <si>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</si>
  <si>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</si>
  <si>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</si>
  <si>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</si>
  <si>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</si>
  <si>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</si>
  <si>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</si>
  <si>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</si>
  <si>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</si>
  <si>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</si>
  <si>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</si>
  <si>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</si>
  <si>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</si>
  <si>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</si>
  <si>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</si>
  <si>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</si>
  <si>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</si>
  <si>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</si>
  <si>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</si>
  <si>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</si>
  <si>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</si>
  <si>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</si>
  <si>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</si>
  <si>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</si>
  <si>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</si>
  <si>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</si>
  <si>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</si>
  <si>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</si>
  <si>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</si>
  <si>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</si>
  <si>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</si>
  <si>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</si>
  <si>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</si>
  <si>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</si>
  <si>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</si>
  <si>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</si>
  <si>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</si>
  <si>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</si>
  <si>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</si>
  <si>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</si>
  <si>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</si>
  <si>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</si>
  <si>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</si>
  <si>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</si>
  <si>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</si>
  <si>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</si>
  <si>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</si>
  <si>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</si>
  <si>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</si>
  <si>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</si>
  <si>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</si>
  <si>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</si>
  <si>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</si>
  <si>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</si>
  <si>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</si>
  <si>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</si>
  <si>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</si>
  <si>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</si>
  <si>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</si>
  <si>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</si>
  <si>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</si>
  <si>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</si>
  <si>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</si>
  <si>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</si>
  <si>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</si>
  <si>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</si>
  <si>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</si>
  <si>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</si>
  <si>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</si>
  <si>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</si>
  <si>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</si>
  <si>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</si>
  <si>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</si>
  <si>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</si>
  <si>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</si>
  <si>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</si>
  <si>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</si>
  <si>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</si>
  <si>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</si>
  <si>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</si>
  <si>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</si>
  <si>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</si>
  <si>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</si>
  <si>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</si>
  <si>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</si>
  <si>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</si>
  <si>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</si>
  <si>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</si>
  <si>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</si>
  <si>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</si>
  <si>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</si>
  <si>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</si>
  <si>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</si>
  <si>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</si>
  <si>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</si>
  <si>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</si>
  <si>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</si>
  <si>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ELC Expansion</t>
  </si>
  <si>
    <t>Increase budget appropriation for ELC Expansion Payroll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</si>
</sst>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4" workbookViewId="0">
      <selection activeCell="M22" sqref="M2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1" t="s">
        <v>915</v>
      </c>
      <c r="G1" s="121"/>
      <c r="H1" s="121"/>
      <c r="I1" s="121"/>
      <c r="J1" s="121"/>
      <c r="L1" s="85" t="s">
        <v>917</v>
      </c>
      <c r="M1" s="86"/>
    </row>
    <row r="2" spans="1:13" s="2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4"/>
      <c r="M2" s="125"/>
    </row>
    <row r="3" spans="1:13" ht="6" customHeight="1" thickBot="1" x14ac:dyDescent="0.25">
      <c r="L3" s="126"/>
      <c r="M3" s="127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3" t="s">
        <v>1135</v>
      </c>
      <c r="E5" s="113"/>
      <c r="F5" s="11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v>44635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4" t="s">
        <v>1136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13" s="1" customFormat="1" ht="15" customHeight="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13" s="1" customFormat="1" ht="69.75" customHeight="1" thickBo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4" ht="16.5" x14ac:dyDescent="0.3">
      <c r="A17" s="44"/>
      <c r="B17" s="44"/>
      <c r="C17" s="45"/>
      <c r="D17" s="109"/>
      <c r="E17" s="46"/>
      <c r="F17" s="63"/>
      <c r="G17" s="8"/>
      <c r="H17" s="44">
        <v>2162</v>
      </c>
      <c r="I17" s="44">
        <v>401015</v>
      </c>
      <c r="J17" s="45">
        <v>542700</v>
      </c>
      <c r="K17" s="100" t="str">
        <f>+VLOOKUP(+J17,ACCT!$A:$B,2,FALSE)</f>
        <v>FEDERAL OTHER</v>
      </c>
      <c r="L17" s="46"/>
      <c r="M17" s="63">
        <v>-604642</v>
      </c>
    </row>
    <row r="18" spans="1:14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44">
        <v>2162</v>
      </c>
      <c r="I18" s="44">
        <v>401015</v>
      </c>
      <c r="J18" s="45">
        <v>795000</v>
      </c>
      <c r="K18" s="100" t="s">
        <v>614</v>
      </c>
      <c r="L18" s="47">
        <v>8339</v>
      </c>
      <c r="M18" s="63">
        <v>432054</v>
      </c>
      <c r="N18" t="s">
        <v>10</v>
      </c>
    </row>
    <row r="19" spans="1:14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44">
        <v>2121</v>
      </c>
      <c r="I19" s="44">
        <v>401015</v>
      </c>
      <c r="J19" s="99">
        <v>595000</v>
      </c>
      <c r="K19" s="100" t="s">
        <v>300</v>
      </c>
      <c r="L19" s="47">
        <v>8339</v>
      </c>
      <c r="M19" s="64">
        <v>-432054</v>
      </c>
    </row>
    <row r="20" spans="1:14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44">
        <v>2162</v>
      </c>
      <c r="I20" s="44">
        <v>401015</v>
      </c>
      <c r="J20" s="112">
        <v>795000</v>
      </c>
      <c r="K20" s="100" t="str">
        <f>+VLOOKUP(+J20,ACCT!$A:$B,2,FALSE)</f>
        <v>TRANSFER OUT</v>
      </c>
      <c r="L20" s="47">
        <v>8120</v>
      </c>
      <c r="M20" s="111">
        <v>172588</v>
      </c>
    </row>
    <row r="21" spans="1:14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44">
        <v>2121</v>
      </c>
      <c r="I21" s="44">
        <v>401015</v>
      </c>
      <c r="J21" s="112">
        <v>595000</v>
      </c>
      <c r="K21" s="100" t="str">
        <f>+VLOOKUP(+J21,ACCT!$A:$B,2,FALSE)</f>
        <v>OPERATING TRANSFERS IN</v>
      </c>
      <c r="L21" s="47">
        <v>8120</v>
      </c>
      <c r="M21" s="111">
        <v>-172588</v>
      </c>
    </row>
    <row r="22" spans="1:14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44"/>
      <c r="I22" s="44"/>
      <c r="J22" s="99"/>
      <c r="K22" s="100" t="str">
        <f>+VLOOKUP(+J22,ACCT!$A:$B,2,FALSE)</f>
        <v xml:space="preserve"> </v>
      </c>
      <c r="L22" s="47"/>
      <c r="M22" s="64"/>
    </row>
    <row r="23" spans="1:14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44"/>
      <c r="I23" s="44"/>
      <c r="J23" s="99"/>
      <c r="K23" s="100" t="str">
        <f>+VLOOKUP(+J23,ACCT!$A:$B,2,FALSE)</f>
        <v xml:space="preserve"> </v>
      </c>
      <c r="L23" s="47"/>
      <c r="M23" s="64"/>
    </row>
    <row r="24" spans="1:14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44"/>
      <c r="I24" s="44"/>
      <c r="J24" s="99"/>
      <c r="K24" s="100" t="str">
        <f>+VLOOKUP(+J24,ACCT!$A:$B,2,FALSE)</f>
        <v xml:space="preserve"> </v>
      </c>
      <c r="L24" s="47"/>
      <c r="M24" s="64"/>
    </row>
    <row r="25" spans="1:14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44"/>
      <c r="I25" s="44"/>
      <c r="J25" s="99"/>
      <c r="K25" s="100" t="str">
        <f>+VLOOKUP(+J25,ACCT!$A:$B,2,FALSE)</f>
        <v xml:space="preserve"> </v>
      </c>
      <c r="L25" s="47"/>
      <c r="M25" s="64"/>
    </row>
    <row r="26" spans="1:14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4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4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4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4" x14ac:dyDescent="0.2">
      <c r="A30" s="33"/>
      <c r="B30" s="33"/>
      <c r="C30" s="41"/>
      <c r="D30" s="34" t="s">
        <v>9</v>
      </c>
      <c r="E30" s="34"/>
      <c r="F30" s="65">
        <f>SUM(F17:F29)</f>
        <v>0</v>
      </c>
      <c r="G30" s="43"/>
      <c r="H30" s="101"/>
      <c r="I30" s="101"/>
      <c r="J30" s="102"/>
      <c r="K30" s="103" t="s">
        <v>9</v>
      </c>
      <c r="L30" s="34"/>
      <c r="M30" s="65">
        <f>SUM(M17:M29)</f>
        <v>-604642</v>
      </c>
    </row>
    <row r="31" spans="1:14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14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8" t="s">
        <v>914</v>
      </c>
      <c r="B1" s="128"/>
      <c r="C1" s="128"/>
      <c r="D1" s="128"/>
      <c r="E1" s="128"/>
      <c r="F1" s="128"/>
      <c r="G1" s="128"/>
      <c r="H1" s="128"/>
      <c r="I1" s="128"/>
      <c r="J1" s="128"/>
    </row>
    <row r="3" spans="1:13" x14ac:dyDescent="0.2">
      <c r="A3" s="129" t="str">
        <f>+TRANSFER!A10</f>
        <v>Increase budget appropriation for ELC Expansion Payroll Cost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2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x14ac:dyDescent="0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3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3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Amanda Kimball</cp:lastModifiedBy>
  <cp:lastPrinted>2022-03-01T21:04:16Z</cp:lastPrinted>
  <dcterms:created xsi:type="dcterms:W3CDTF">1999-03-09T18:14:26Z</dcterms:created>
  <dcterms:modified xsi:type="dcterms:W3CDTF">2022-03-01T21:04:23Z</dcterms:modified>
</cp:coreProperties>
</file>