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tracts\Airports\Siskiyou County\Ford &amp; Associates\Siskiyou County FAA grant\"/>
    </mc:Choice>
  </mc:AlternateContent>
  <bookViews>
    <workbookView xWindow="0" yWindow="0" windowWidth="28800" windowHeight="11700"/>
  </bookViews>
  <sheets>
    <sheet name="Airports" sheetId="1" r:id="rId1"/>
  </sheets>
  <externalReferences>
    <externalReference r:id="rId2"/>
  </externalReferences>
  <definedNames>
    <definedName name="_xlnm.Print_Area" localSheetId="0">Airports!$A$1:$M$49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M31" i="1"/>
  <c r="F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K22" i="1"/>
  <c r="K21" i="1"/>
  <c r="K20" i="1"/>
  <c r="K19" i="1"/>
  <c r="K18" i="1"/>
  <c r="K17" i="1"/>
  <c r="K6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<sst xmlns="http://schemas.openxmlformats.org/spreadsheetml/2006/main" count="56" uniqueCount="41">
  <si>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</si>
  <si>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</si>
  <si>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</si>
  <si>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</si>
  <si>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Airports</t>
  </si>
  <si>
    <t xml:space="preserve">Date: </t>
  </si>
  <si>
    <t>FISCAL YEAR</t>
  </si>
  <si>
    <t>21/22</t>
  </si>
  <si>
    <t>Rule Code</t>
  </si>
  <si>
    <t>BD7</t>
  </si>
  <si>
    <t>To Establish Budget funds received from 2021 Fire landing fees at Siskiyou County Airport.  Funds will be used to contract with Ford &amp; Associates LLC for FAA grant filing and consultant work for Airports.  90% of fees are refundable by FAA grants.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</si>
  <si>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</si>
  <si>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</si>
  <si>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</si>
  <si>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</si>
  <si>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</si>
  <si>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</si>
  <si>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</si>
  <si>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</si>
  <si>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</si>
  <si>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</si>
  <si>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</si>
  <si>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</si>
  <si>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</si>
  <si>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</si>
  <si>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</si>
  <si>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</si>
  <si>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x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</si>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</sst>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7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6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1">
    <xf numFmtId="0" fontId="0" fillId="0" borderId="0" xfId="0"/>
    <xf numFmtId="49" fontId="1" fillId="2" borderId="1" xfId="0" applyNumberFormat="1" applyFont="1" applyFill="1" applyBorder="1" applyAlignment="1" applyProtection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4" fontId="0" fillId="0" borderId="0" xfId="1" applyFont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/>
    <xf numFmtId="44" fontId="1" fillId="0" borderId="0" xfId="1" applyFont="1"/>
    <xf numFmtId="44" fontId="4" fillId="0" borderId="0" xfId="1" applyFont="1" applyBorder="1"/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7" fillId="0" borderId="0" xfId="0" applyFont="1"/>
    <xf numFmtId="44" fontId="4" fillId="0" borderId="0" xfId="1" applyFont="1"/>
    <xf numFmtId="14" fontId="4" fillId="0" borderId="8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49" fontId="2" fillId="2" borderId="11" xfId="0" quotePrefix="1" applyNumberFormat="1" applyFont="1" applyFill="1" applyBorder="1" applyAlignment="1" applyProtection="1">
      <alignment horizontal="right"/>
      <protection locked="0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0" fillId="0" borderId="0" xfId="0" applyBorder="1"/>
    <xf numFmtId="0" fontId="8" fillId="2" borderId="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0" fillId="0" borderId="14" xfId="0" applyFont="1" applyFill="1" applyBorder="1"/>
    <xf numFmtId="0" fontId="11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3" fillId="4" borderId="16" xfId="1" applyFont="1" applyFill="1" applyBorder="1"/>
    <xf numFmtId="0" fontId="1" fillId="0" borderId="14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4" fontId="8" fillId="0" borderId="20" xfId="1" applyFont="1" applyBorder="1" applyAlignment="1">
      <alignment horizontal="center"/>
    </xf>
    <xf numFmtId="44" fontId="8" fillId="5" borderId="17" xfId="1" applyFont="1" applyFill="1" applyBorder="1" applyAlignment="1">
      <alignment horizontal="center"/>
    </xf>
    <xf numFmtId="44" fontId="8" fillId="0" borderId="17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4" fontId="8" fillId="0" borderId="24" xfId="1" applyFont="1" applyBorder="1" applyAlignment="1">
      <alignment horizontal="center"/>
    </xf>
    <xf numFmtId="44" fontId="8" fillId="5" borderId="21" xfId="1" applyFont="1" applyFill="1" applyBorder="1" applyAlignment="1">
      <alignment horizontal="center"/>
    </xf>
    <xf numFmtId="44" fontId="8" fillId="0" borderId="21" xfId="1" applyFont="1" applyBorder="1" applyAlignment="1">
      <alignment horizontal="center"/>
    </xf>
    <xf numFmtId="0" fontId="3" fillId="3" borderId="16" xfId="0" applyFont="1" applyFill="1" applyBorder="1" applyAlignment="1" applyProtection="1">
      <alignment horizontal="center"/>
      <protection locked="0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>
      <alignment horizontal="left"/>
    </xf>
    <xf numFmtId="0" fontId="12" fillId="3" borderId="16" xfId="0" applyFont="1" applyFill="1" applyBorder="1" applyAlignment="1" applyProtection="1">
      <alignment horizontal="right"/>
      <protection locked="0"/>
    </xf>
    <xf numFmtId="44" fontId="12" fillId="3" borderId="16" xfId="1" applyFont="1" applyFill="1" applyBorder="1" applyAlignment="1" applyProtection="1">
      <alignment horizontal="right"/>
      <protection locked="0"/>
    </xf>
    <xf numFmtId="44" fontId="3" fillId="5" borderId="16" xfId="1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/>
    <xf numFmtId="164" fontId="3" fillId="3" borderId="16" xfId="1" applyNumberFormat="1" applyFont="1" applyFill="1" applyBorder="1"/>
    <xf numFmtId="0" fontId="3" fillId="3" borderId="16" xfId="0" applyFont="1" applyFill="1" applyBorder="1" applyAlignment="1" applyProtection="1">
      <alignment horizontal="right"/>
      <protection locked="0"/>
    </xf>
    <xf numFmtId="4" fontId="12" fillId="6" borderId="16" xfId="0" applyNumberFormat="1" applyFont="1" applyFill="1" applyBorder="1" applyAlignment="1">
      <alignment horizontal="right"/>
    </xf>
    <xf numFmtId="4" fontId="3" fillId="6" borderId="16" xfId="1" applyNumberFormat="1" applyFont="1" applyFill="1" applyBorder="1" applyAlignment="1">
      <alignment horizontal="right"/>
    </xf>
    <xf numFmtId="44" fontId="3" fillId="3" borderId="16" xfId="1" applyFont="1" applyFill="1" applyBorder="1" applyAlignment="1" applyProtection="1">
      <alignment horizontal="right"/>
      <protection locked="0"/>
    </xf>
    <xf numFmtId="164" fontId="3" fillId="3" borderId="16" xfId="1" applyNumberFormat="1" applyFon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0" fontId="3" fillId="0" borderId="16" xfId="0" applyFont="1" applyBorder="1"/>
    <xf numFmtId="1" fontId="3" fillId="0" borderId="16" xfId="0" applyNumberFormat="1" applyFont="1" applyBorder="1"/>
    <xf numFmtId="0" fontId="3" fillId="0" borderId="16" xfId="0" applyFont="1" applyBorder="1" applyAlignment="1">
      <alignment horizontal="right"/>
    </xf>
    <xf numFmtId="44" fontId="1" fillId="0" borderId="16" xfId="1" applyFont="1" applyBorder="1"/>
    <xf numFmtId="44" fontId="1" fillId="6" borderId="16" xfId="1" applyFont="1" applyFill="1" applyBorder="1"/>
    <xf numFmtId="164" fontId="1" fillId="0" borderId="16" xfId="1" applyNumberFormat="1" applyFont="1" applyBorder="1"/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1" fillId="0" borderId="0" xfId="1" applyNumberFormat="1" applyFont="1" applyBorder="1"/>
    <xf numFmtId="44" fontId="1" fillId="6" borderId="0" xfId="1" applyFont="1" applyFill="1" applyBorder="1"/>
    <xf numFmtId="0" fontId="13" fillId="0" borderId="16" xfId="0" applyFont="1" applyFill="1" applyBorder="1" applyAlignment="1">
      <alignment horizontal="left"/>
    </xf>
    <xf numFmtId="0" fontId="0" fillId="0" borderId="25" xfId="0" applyBorder="1"/>
    <xf numFmtId="0" fontId="1" fillId="0" borderId="25" xfId="0" applyFont="1" applyBorder="1"/>
    <xf numFmtId="44" fontId="0" fillId="0" borderId="25" xfId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3" fillId="0" borderId="0" xfId="1" applyFont="1"/>
    <xf numFmtId="0" fontId="0" fillId="7" borderId="0" xfId="0" applyFill="1"/>
    <xf numFmtId="44" fontId="3" fillId="7" borderId="0" xfId="1" applyFont="1" applyFill="1"/>
    <xf numFmtId="0" fontId="14" fillId="0" borderId="0" xfId="0" applyFont="1"/>
    <xf numFmtId="0" fontId="3" fillId="0" borderId="8" xfId="0" applyFont="1" applyBorder="1"/>
    <xf numFmtId="0" fontId="0" fillId="0" borderId="8" xfId="0" applyBorder="1"/>
    <xf numFmtId="44" fontId="0" fillId="0" borderId="8" xfId="1" applyFont="1" applyBorder="1"/>
    <xf numFmtId="0" fontId="3" fillId="0" borderId="8" xfId="0" applyFont="1" applyBorder="1" applyAlignment="1">
      <alignment horizontal="right"/>
    </xf>
    <xf numFmtId="0" fontId="1" fillId="0" borderId="8" xfId="0" applyFont="1" applyBorder="1"/>
    <xf numFmtId="0" fontId="6" fillId="0" borderId="8" xfId="0" applyFont="1" applyBorder="1"/>
    <xf numFmtId="0" fontId="15" fillId="0" borderId="8" xfId="0" applyFont="1" applyBorder="1"/>
    <xf numFmtId="0" fontId="15" fillId="0" borderId="0" xfId="0" applyFont="1"/>
  </cellXfs>
  <cellStyles count="2">
    <cellStyle name="Currency" xfId="1" builtinId="4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Transfe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"/>
      <sheetName val="Airports"/>
      <sheetName val="ACCT"/>
      <sheetName val="ORG"/>
      <sheetName val="Power Authority"/>
      <sheetName val="Flood"/>
      <sheetName val="Local Transp"/>
      <sheetName val="Regional Transp"/>
      <sheetName val="Actv 184"/>
      <sheetName val="STAGE-5668"/>
      <sheetName val="STAGE - PTMISEA"/>
      <sheetName val="GSG001"/>
      <sheetName val="Multiple"/>
      <sheetName val="Extended Explanation"/>
      <sheetName val="Sheet1"/>
    </sheetNames>
    <sheetDataSet>
      <sheetData sheetId="0"/>
      <sheetData sheetId="1"/>
      <sheetData sheetId="2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80" zoomScaleNormal="80" workbookViewId="0">
      <selection activeCell="P22" sqref="P22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11" customWidth="1"/>
    <col min="7" max="7" width="1" style="11" customWidth="1"/>
    <col min="8" max="10" width="9" customWidth="1"/>
    <col min="11" max="11" width="49.140625" customWidth="1"/>
    <col min="12" max="12" width="10.28515625" customWidth="1"/>
    <col min="13" max="13" width="16.140625" style="11" customWidth="1"/>
  </cols>
  <sheetData>
    <row r="1" spans="1:13" ht="18" customHeight="1" thickBot="1" x14ac:dyDescent="0.25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s="7" customFormat="1" ht="18" customHeight="1" x14ac:dyDescent="0.25"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6" customHeight="1" thickBot="1" x14ac:dyDescent="0.25">
      <c r="L3" s="12"/>
      <c r="M3" s="13"/>
    </row>
    <row r="4" spans="1:13" s="14" customFormat="1" ht="9.75" customHeight="1" thickBot="1" x14ac:dyDescent="0.3">
      <c r="B4" s="2"/>
      <c r="F4" s="15"/>
      <c r="G4" s="15"/>
      <c r="J4" s="16"/>
      <c r="L4" s="17"/>
      <c r="M4" s="18"/>
    </row>
    <row r="5" spans="1:13" s="14" customFormat="1" ht="16.5" thickBot="1" x14ac:dyDescent="0.3">
      <c r="A5" s="19" t="s">
        <v>3</v>
      </c>
      <c r="B5" s="19"/>
      <c r="C5" s="20"/>
      <c r="D5" s="21" t="s">
        <v>4</v>
      </c>
      <c r="E5" s="21"/>
      <c r="F5" s="21"/>
      <c r="G5" s="15"/>
      <c r="M5" s="15"/>
    </row>
    <row r="6" spans="1:13" s="14" customFormat="1" ht="16.5" thickBot="1" x14ac:dyDescent="0.3">
      <c r="C6" s="22"/>
      <c r="D6" s="2"/>
      <c r="E6" s="2"/>
      <c r="F6" s="15"/>
      <c r="G6" s="15"/>
      <c r="J6" s="23" t="s">
        <v>5</v>
      </c>
      <c r="K6" s="24">
        <f ca="1">TODAY()</f>
        <v>44596</v>
      </c>
      <c r="L6" s="25"/>
      <c r="M6" s="15"/>
    </row>
    <row r="7" spans="1:13" ht="13.5" thickBot="1" x14ac:dyDescent="0.25">
      <c r="A7" s="26" t="s">
        <v>6</v>
      </c>
      <c r="B7" s="27"/>
      <c r="C7" s="28" t="s">
        <v>7</v>
      </c>
    </row>
    <row r="8" spans="1:13" s="33" customFormat="1" ht="28.5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8</v>
      </c>
      <c r="M8" s="32" t="s">
        <v>9</v>
      </c>
    </row>
    <row r="9" spans="1:13" s="33" customFormat="1" ht="3.75" customHeight="1" x14ac:dyDescent="0.2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7"/>
    </row>
    <row r="10" spans="1:13" s="33" customFormat="1" ht="15" customHeight="1" x14ac:dyDescent="0.2">
      <c r="A10" s="38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 s="33" customFormat="1" ht="15" customHeight="1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s="33" customFormat="1" ht="21.75" customHeight="1" thickBot="1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s="33" customFormat="1" ht="7.5" customHeight="1" x14ac:dyDescent="0.2">
      <c r="A13" s="44"/>
      <c r="F13" s="45"/>
      <c r="G13" s="45"/>
      <c r="M13" s="45"/>
    </row>
    <row r="14" spans="1:13" ht="24" customHeight="1" x14ac:dyDescent="0.35">
      <c r="A14" s="46"/>
      <c r="B14" s="47"/>
      <c r="C14" s="48" t="s">
        <v>11</v>
      </c>
      <c r="D14" s="49"/>
      <c r="E14" s="49"/>
      <c r="F14" s="50"/>
      <c r="G14" s="51"/>
      <c r="H14" s="46"/>
      <c r="I14" s="48" t="s">
        <v>12</v>
      </c>
      <c r="J14" s="47"/>
      <c r="K14" s="52"/>
      <c r="L14" s="52"/>
      <c r="M14" s="50"/>
    </row>
    <row r="15" spans="1:13" s="59" customFormat="1" ht="15" x14ac:dyDescent="0.25">
      <c r="A15" s="53" t="s">
        <v>13</v>
      </c>
      <c r="B15" s="54" t="s">
        <v>14</v>
      </c>
      <c r="C15" s="54" t="s">
        <v>15</v>
      </c>
      <c r="D15" s="55" t="s">
        <v>16</v>
      </c>
      <c r="E15" s="53" t="s">
        <v>17</v>
      </c>
      <c r="F15" s="56"/>
      <c r="G15" s="57"/>
      <c r="H15" s="54" t="s">
        <v>13</v>
      </c>
      <c r="I15" s="54" t="s">
        <v>14</v>
      </c>
      <c r="J15" s="53" t="s">
        <v>15</v>
      </c>
      <c r="K15" s="55" t="s">
        <v>16</v>
      </c>
      <c r="L15" s="53" t="s">
        <v>17</v>
      </c>
      <c r="M15" s="58"/>
    </row>
    <row r="16" spans="1:13" s="59" customFormat="1" ht="15" x14ac:dyDescent="0.25">
      <c r="A16" s="60" t="s">
        <v>18</v>
      </c>
      <c r="B16" s="61" t="s">
        <v>18</v>
      </c>
      <c r="C16" s="61" t="s">
        <v>18</v>
      </c>
      <c r="D16" s="62" t="s">
        <v>19</v>
      </c>
      <c r="E16" s="63" t="s">
        <v>18</v>
      </c>
      <c r="F16" s="64" t="s">
        <v>20</v>
      </c>
      <c r="G16" s="65"/>
      <c r="H16" s="61" t="s">
        <v>18</v>
      </c>
      <c r="I16" s="60" t="s">
        <v>18</v>
      </c>
      <c r="J16" s="60" t="s">
        <v>18</v>
      </c>
      <c r="K16" s="60" t="s">
        <v>19</v>
      </c>
      <c r="L16" s="60" t="s">
        <v>18</v>
      </c>
      <c r="M16" s="66" t="s">
        <v>20</v>
      </c>
    </row>
    <row r="17" spans="1:13" ht="21" customHeight="1" x14ac:dyDescent="0.2">
      <c r="A17" s="67"/>
      <c r="B17" s="67"/>
      <c r="C17" s="68"/>
      <c r="D17" s="69"/>
      <c r="E17" s="70"/>
      <c r="F17" s="71"/>
      <c r="G17" s="72"/>
      <c r="H17" s="73">
        <v>5230</v>
      </c>
      <c r="I17" s="73">
        <v>302050</v>
      </c>
      <c r="J17" s="73">
        <v>531200</v>
      </c>
      <c r="K17" s="69" t="str">
        <f>+VLOOKUP(+J17,[1]ACCT!$A$2:$B$665,2,FALSE)</f>
        <v>LANDING FEES</v>
      </c>
      <c r="L17" s="74"/>
      <c r="M17" s="75">
        <v>-14900</v>
      </c>
    </row>
    <row r="18" spans="1:13" ht="21" customHeight="1" x14ac:dyDescent="0.2">
      <c r="A18" s="67"/>
      <c r="B18" s="67"/>
      <c r="C18" s="68"/>
      <c r="D18" s="69"/>
      <c r="E18" s="76"/>
      <c r="F18" s="71"/>
      <c r="G18" s="77"/>
      <c r="H18" s="67">
        <v>5230</v>
      </c>
      <c r="I18" s="67">
        <v>302050</v>
      </c>
      <c r="J18" s="73">
        <v>723000</v>
      </c>
      <c r="K18" s="69" t="str">
        <f>+VLOOKUP(+J18,[1]ACCT!$A$2:$B$665,2,FALSE)</f>
        <v>PROFESSIONAL &amp; SPECIALIZED SERVICES</v>
      </c>
      <c r="L18" s="74"/>
      <c r="M18" s="75">
        <v>14900</v>
      </c>
    </row>
    <row r="19" spans="1:13" ht="21" customHeight="1" x14ac:dyDescent="0.2">
      <c r="A19" s="67"/>
      <c r="B19" s="67"/>
      <c r="C19" s="68"/>
      <c r="D19" s="69"/>
      <c r="E19" s="70"/>
      <c r="F19" s="71"/>
      <c r="G19" s="78"/>
      <c r="H19" s="73"/>
      <c r="I19" s="73"/>
      <c r="J19" s="73"/>
      <c r="K19" s="69" t="str">
        <f>+VLOOKUP(+J19,[1]ACCT!$A$2:$B$665,2,FALSE)</f>
        <v xml:space="preserve"> </v>
      </c>
      <c r="L19" s="70"/>
      <c r="M19" s="75"/>
    </row>
    <row r="20" spans="1:13" ht="21" customHeight="1" x14ac:dyDescent="0.2">
      <c r="A20" s="67"/>
      <c r="B20" s="67"/>
      <c r="C20" s="68"/>
      <c r="D20" s="69"/>
      <c r="E20" s="70"/>
      <c r="F20" s="79"/>
      <c r="G20" s="78"/>
      <c r="H20" s="73"/>
      <c r="I20" s="73"/>
      <c r="J20" s="73"/>
      <c r="K20" s="69" t="str">
        <f>+VLOOKUP(+J20,[1]ACCT!$A$2:$B$665,2,FALSE)</f>
        <v xml:space="preserve"> </v>
      </c>
      <c r="L20" s="70"/>
      <c r="M20" s="75"/>
    </row>
    <row r="21" spans="1:13" ht="21" customHeight="1" x14ac:dyDescent="0.2">
      <c r="A21" s="67"/>
      <c r="B21" s="67"/>
      <c r="C21" s="68"/>
      <c r="D21" s="69"/>
      <c r="E21" s="70"/>
      <c r="F21" s="79"/>
      <c r="G21" s="78"/>
      <c r="H21" s="73"/>
      <c r="I21" s="73"/>
      <c r="J21" s="73"/>
      <c r="K21" s="69" t="str">
        <f>+VLOOKUP(+J21,[1]ACCT!$A$2:$B$665,2,FALSE)</f>
        <v xml:space="preserve"> </v>
      </c>
      <c r="L21" s="70"/>
      <c r="M21" s="80"/>
    </row>
    <row r="22" spans="1:13" ht="21" customHeight="1" x14ac:dyDescent="0.2">
      <c r="A22" s="67"/>
      <c r="B22" s="67"/>
      <c r="C22" s="68"/>
      <c r="D22" s="69"/>
      <c r="E22" s="70"/>
      <c r="F22" s="79"/>
      <c r="G22" s="78"/>
      <c r="H22" s="73"/>
      <c r="I22" s="73"/>
      <c r="J22" s="73"/>
      <c r="K22" s="69" t="str">
        <f>+VLOOKUP(+J22,[1]ACCT!$A$2:$B$665,2,FALSE)</f>
        <v xml:space="preserve"> </v>
      </c>
      <c r="L22" s="70"/>
      <c r="M22" s="80"/>
    </row>
    <row r="23" spans="1:13" ht="21" customHeight="1" x14ac:dyDescent="0.2">
      <c r="A23" s="81"/>
      <c r="B23" s="81"/>
      <c r="C23" s="82"/>
      <c r="D23" s="69"/>
      <c r="E23" s="70"/>
      <c r="F23" s="79"/>
      <c r="G23" s="78"/>
      <c r="H23" s="74"/>
      <c r="I23" s="74"/>
      <c r="J23" s="82"/>
      <c r="K23" s="69" t="str">
        <f>+VLOOKUP(+J23,[1]ACCT!$A$2:$B$665,2,FALSE)</f>
        <v xml:space="preserve"> </v>
      </c>
      <c r="L23" s="70"/>
      <c r="M23" s="80"/>
    </row>
    <row r="24" spans="1:13" ht="21" customHeight="1" x14ac:dyDescent="0.2">
      <c r="A24" s="81"/>
      <c r="B24" s="81"/>
      <c r="C24" s="82"/>
      <c r="D24" s="69" t="str">
        <f>+VLOOKUP(+C24,[1]ACCT!$A$2:$B$665,2,FALSE)</f>
        <v xml:space="preserve"> </v>
      </c>
      <c r="E24" s="70"/>
      <c r="F24" s="79"/>
      <c r="G24" s="78"/>
      <c r="H24" s="81"/>
      <c r="I24" s="81"/>
      <c r="J24" s="82"/>
      <c r="K24" s="69" t="str">
        <f>+VLOOKUP(+J24,[1]ACCT!$A$2:$B$665,2,FALSE)</f>
        <v xml:space="preserve"> </v>
      </c>
      <c r="L24" s="70"/>
      <c r="M24" s="80"/>
    </row>
    <row r="25" spans="1:13" ht="21" customHeight="1" x14ac:dyDescent="0.2">
      <c r="A25" s="81"/>
      <c r="B25" s="81"/>
      <c r="C25" s="82"/>
      <c r="D25" s="69" t="str">
        <f>+VLOOKUP(+C25,[1]ACCT!$A$2:$B$665,2,FALSE)</f>
        <v xml:space="preserve"> </v>
      </c>
      <c r="E25" s="70"/>
      <c r="F25" s="79"/>
      <c r="G25" s="78"/>
      <c r="H25" s="81"/>
      <c r="I25" s="81"/>
      <c r="J25" s="82"/>
      <c r="K25" s="69" t="str">
        <f>+VLOOKUP(+J25,[1]ACCT!$A$2:$B$665,2,FALSE)</f>
        <v xml:space="preserve"> </v>
      </c>
      <c r="L25" s="70"/>
      <c r="M25" s="80"/>
    </row>
    <row r="26" spans="1:13" ht="21" customHeight="1" x14ac:dyDescent="0.2">
      <c r="A26" s="81"/>
      <c r="B26" s="81"/>
      <c r="C26" s="82"/>
      <c r="D26" s="69" t="str">
        <f>+VLOOKUP(+C26,[1]ACCT!$A$2:$B$665,2,FALSE)</f>
        <v xml:space="preserve"> </v>
      </c>
      <c r="E26" s="70"/>
      <c r="F26" s="79"/>
      <c r="G26" s="78"/>
      <c r="H26" s="81"/>
      <c r="I26" s="81"/>
      <c r="J26" s="82"/>
      <c r="K26" s="69" t="str">
        <f>+VLOOKUP(+J26,[1]ACCT!$A$2:$B$665,2,FALSE)</f>
        <v xml:space="preserve"> </v>
      </c>
      <c r="L26" s="70"/>
      <c r="M26" s="80"/>
    </row>
    <row r="27" spans="1:13" ht="21" customHeight="1" x14ac:dyDescent="0.2">
      <c r="A27" s="81"/>
      <c r="B27" s="81"/>
      <c r="C27" s="82"/>
      <c r="D27" s="69" t="str">
        <f>+VLOOKUP(+C27,[1]ACCT!$A$2:$B$665,2,FALSE)</f>
        <v xml:space="preserve"> </v>
      </c>
      <c r="E27" s="70"/>
      <c r="F27" s="79"/>
      <c r="G27" s="78"/>
      <c r="H27" s="81"/>
      <c r="I27" s="81"/>
      <c r="J27" s="82"/>
      <c r="K27" s="69" t="str">
        <f>+VLOOKUP(+J27,[1]ACCT!$A$2:$B$665,2,FALSE)</f>
        <v xml:space="preserve"> </v>
      </c>
      <c r="L27" s="70"/>
      <c r="M27" s="80"/>
    </row>
    <row r="28" spans="1:13" ht="21" customHeight="1" x14ac:dyDescent="0.2">
      <c r="A28" s="81"/>
      <c r="B28" s="81"/>
      <c r="C28" s="82"/>
      <c r="D28" s="69" t="str">
        <f>+VLOOKUP(+C28,[1]ACCT!$A$2:$B$665,2,FALSE)</f>
        <v xml:space="preserve"> </v>
      </c>
      <c r="E28" s="70"/>
      <c r="F28" s="79"/>
      <c r="G28" s="78"/>
      <c r="H28" s="81"/>
      <c r="I28" s="81"/>
      <c r="J28" s="82"/>
      <c r="K28" s="69" t="str">
        <f>+VLOOKUP(+J28,[1]ACCT!$A$2:$B$665,2,FALSE)</f>
        <v xml:space="preserve"> </v>
      </c>
      <c r="L28" s="70"/>
      <c r="M28" s="80"/>
    </row>
    <row r="29" spans="1:13" ht="21" customHeight="1" x14ac:dyDescent="0.2">
      <c r="A29" s="81"/>
      <c r="B29" s="81"/>
      <c r="C29" s="82"/>
      <c r="D29" s="69" t="str">
        <f>+VLOOKUP(+C29,[1]ACCT!$A$2:$B$665,2,FALSE)</f>
        <v xml:space="preserve"> </v>
      </c>
      <c r="E29" s="70"/>
      <c r="F29" s="79"/>
      <c r="G29" s="78"/>
      <c r="H29" s="81"/>
      <c r="I29" s="81"/>
      <c r="J29" s="82"/>
      <c r="K29" s="69" t="str">
        <f>+VLOOKUP(+J29,[1]ACCT!$A$2:$B$665,2,FALSE)</f>
        <v xml:space="preserve"> </v>
      </c>
      <c r="L29" s="70"/>
      <c r="M29" s="80"/>
    </row>
    <row r="30" spans="1:13" ht="21" customHeight="1" x14ac:dyDescent="0.2">
      <c r="A30" s="81"/>
      <c r="B30" s="81"/>
      <c r="C30" s="82"/>
      <c r="D30" s="69" t="str">
        <f>+VLOOKUP(+C30,[1]ACCT!$A$2:$B$665,2,FALSE)</f>
        <v xml:space="preserve"> </v>
      </c>
      <c r="E30" s="70"/>
      <c r="F30" s="79"/>
      <c r="G30" s="78"/>
      <c r="H30" s="81"/>
      <c r="I30" s="81"/>
      <c r="J30" s="82"/>
      <c r="K30" s="69" t="str">
        <f>+VLOOKUP(+J30,[1]ACCT!$A$2:$B$665,2,FALSE)</f>
        <v xml:space="preserve"> </v>
      </c>
      <c r="L30" s="70"/>
      <c r="M30" s="80"/>
    </row>
    <row r="31" spans="1:13" ht="18.75" customHeight="1" x14ac:dyDescent="0.2">
      <c r="A31" s="83"/>
      <c r="B31" s="83"/>
      <c r="C31" s="84"/>
      <c r="D31" s="85" t="s">
        <v>21</v>
      </c>
      <c r="E31" s="85"/>
      <c r="F31" s="86">
        <f>SUM(F17:F30)</f>
        <v>0</v>
      </c>
      <c r="G31" s="87"/>
      <c r="H31" s="83"/>
      <c r="I31" s="83"/>
      <c r="J31" s="84"/>
      <c r="K31" s="85" t="s">
        <v>21</v>
      </c>
      <c r="L31" s="85"/>
      <c r="M31" s="88">
        <f>SUM(M17:M30)</f>
        <v>0</v>
      </c>
    </row>
    <row r="32" spans="1:13" ht="14.25" x14ac:dyDescent="0.2">
      <c r="A32" s="33"/>
      <c r="B32" s="33"/>
      <c r="C32" s="89"/>
      <c r="D32" s="90"/>
      <c r="E32" s="90"/>
      <c r="F32" s="91"/>
      <c r="G32" s="92"/>
      <c r="H32" s="83"/>
      <c r="I32" s="83"/>
      <c r="J32" s="84"/>
      <c r="K32" s="93" t="str">
        <f>+VLOOKUP(+J32,[1]ACCT!$A$2:$B$665,2,FALSE)</f>
        <v xml:space="preserve"> </v>
      </c>
      <c r="L32" s="85"/>
      <c r="M32" s="88"/>
    </row>
    <row r="33" spans="1:13" ht="14.25" x14ac:dyDescent="0.2">
      <c r="A33" s="33"/>
      <c r="B33" s="33"/>
      <c r="C33" s="89"/>
      <c r="D33" s="90"/>
      <c r="E33" s="90"/>
      <c r="F33" s="91"/>
      <c r="G33" s="92"/>
      <c r="H33" s="83"/>
      <c r="I33" s="83"/>
      <c r="J33" s="84"/>
      <c r="K33" s="93" t="str">
        <f>+VLOOKUP(+J33,[1]ACCT!$A$2:$B$665,2,FALSE)</f>
        <v xml:space="preserve"> </v>
      </c>
      <c r="L33" s="85"/>
      <c r="M33" s="88"/>
    </row>
    <row r="34" spans="1:13" ht="26.25" customHeight="1" x14ac:dyDescent="0.2">
      <c r="A34" s="94"/>
      <c r="B34" s="94"/>
      <c r="C34" s="95"/>
      <c r="D34" s="95"/>
      <c r="F34" s="96"/>
      <c r="G34" s="96"/>
      <c r="H34" s="94"/>
      <c r="I34" s="94"/>
      <c r="J34" s="94"/>
      <c r="K34" s="94"/>
      <c r="L34" s="33"/>
    </row>
    <row r="35" spans="1:13" x14ac:dyDescent="0.2">
      <c r="A35" s="97" t="s">
        <v>22</v>
      </c>
      <c r="B35" s="98"/>
      <c r="F35" s="99" t="s">
        <v>23</v>
      </c>
      <c r="J35" s="33"/>
      <c r="L35" s="33"/>
    </row>
    <row r="36" spans="1:13" ht="4.5" customHeight="1" x14ac:dyDescent="0.2">
      <c r="A36" s="100"/>
      <c r="B36" s="100"/>
      <c r="C36" s="100"/>
      <c r="D36" s="100"/>
      <c r="E36" s="100"/>
      <c r="F36" s="101"/>
      <c r="G36" s="101"/>
      <c r="H36" s="100"/>
      <c r="I36" s="100"/>
      <c r="J36" s="100"/>
      <c r="K36" s="100"/>
      <c r="L36" s="100"/>
      <c r="M36" s="101"/>
    </row>
    <row r="37" spans="1:13" ht="20.25" customHeight="1" x14ac:dyDescent="0.25">
      <c r="A37" s="102" t="s">
        <v>24</v>
      </c>
      <c r="D37" s="7" t="s">
        <v>25</v>
      </c>
      <c r="E37" s="7" t="s">
        <v>26</v>
      </c>
      <c r="F37" s="23" t="s">
        <v>27</v>
      </c>
      <c r="H37" s="23" t="s">
        <v>28</v>
      </c>
    </row>
    <row r="38" spans="1:13" ht="18.75" customHeight="1" x14ac:dyDescent="0.2"/>
    <row r="39" spans="1:13" ht="14.25" customHeight="1" thickBot="1" x14ac:dyDescent="0.25">
      <c r="A39" s="103" t="s">
        <v>29</v>
      </c>
      <c r="B39" s="104"/>
      <c r="C39" s="104"/>
      <c r="D39" s="104"/>
      <c r="E39" s="103"/>
      <c r="F39" s="105"/>
      <c r="G39" s="105"/>
      <c r="H39" s="103" t="s">
        <v>30</v>
      </c>
      <c r="I39" s="104"/>
      <c r="J39" s="103"/>
      <c r="K39" s="106" t="s">
        <v>31</v>
      </c>
      <c r="L39" s="104"/>
      <c r="M39" s="105"/>
    </row>
    <row r="41" spans="1:13" ht="27.75" customHeight="1" thickBot="1" x14ac:dyDescent="0.25">
      <c r="A41" s="104"/>
      <c r="B41" s="104"/>
      <c r="C41" s="104"/>
      <c r="D41" s="104"/>
      <c r="E41" s="104"/>
      <c r="H41" s="104"/>
      <c r="I41" s="104"/>
      <c r="J41" s="107"/>
      <c r="K41" s="107"/>
      <c r="L41" s="104"/>
      <c r="M41" s="104"/>
    </row>
    <row r="42" spans="1:13" x14ac:dyDescent="0.2">
      <c r="A42" s="3" t="s">
        <v>32</v>
      </c>
      <c r="H42" s="97" t="s">
        <v>33</v>
      </c>
      <c r="I42" s="98"/>
      <c r="L42" t="s">
        <v>34</v>
      </c>
      <c r="M42"/>
    </row>
    <row r="44" spans="1:13" ht="13.5" thickBot="1" x14ac:dyDescent="0.25">
      <c r="A44" t="s">
        <v>35</v>
      </c>
      <c r="H44" s="108" t="s">
        <v>36</v>
      </c>
      <c r="I44" s="109"/>
      <c r="J44" s="104"/>
      <c r="K44" s="104"/>
      <c r="L44" s="109"/>
      <c r="M44" s="105"/>
    </row>
    <row r="46" spans="1:13" x14ac:dyDescent="0.2">
      <c r="A46" s="3" t="s">
        <v>37</v>
      </c>
      <c r="B46" s="3"/>
    </row>
    <row r="47" spans="1:13" ht="13.5" thickBot="1" x14ac:dyDescent="0.25">
      <c r="A47" s="3" t="s">
        <v>38</v>
      </c>
      <c r="B47" s="110"/>
      <c r="H47" s="107"/>
      <c r="I47" s="107"/>
      <c r="J47" s="107"/>
      <c r="K47" s="107"/>
      <c r="L47" s="107"/>
      <c r="M47" s="105"/>
    </row>
    <row r="48" spans="1:13" x14ac:dyDescent="0.2">
      <c r="A48" s="3" t="s">
        <v>39</v>
      </c>
      <c r="H48" s="14" t="s">
        <v>40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K32:K33 D17:D30 K17:K30">
    <cfRule type="cellIs" dxfId="4" priority="5" stopIfTrue="1" operator="equal">
      <formula>"""#N/A"""</formula>
    </cfRule>
  </conditionalFormatting>
  <conditionalFormatting sqref="D25:D30">
    <cfRule type="cellIs" dxfId="3" priority="4" stopIfTrue="1" operator="equal">
      <formula>"""#N/A"""</formula>
    </cfRule>
  </conditionalFormatting>
  <conditionalFormatting sqref="D24 K24">
    <cfRule type="cellIs" dxfId="2" priority="3" stopIfTrue="1" operator="equal">
      <formula>"""#N/A"""</formula>
    </cfRule>
  </conditionalFormatting>
  <conditionalFormatting sqref="D22:D23">
    <cfRule type="cellIs" dxfId="1" priority="2" stopIfTrue="1" operator="equal">
      <formula>"""#N/A"""</formula>
    </cfRule>
  </conditionalFormatting>
  <conditionalFormatting sqref="D21 K21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Airports</vt:lpstr>
      <vt:lpstr>Airports!Print_Area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Stumbaugh</dc:creator>
  <cp:lastModifiedBy>Angie Stumbaugh</cp:lastModifiedBy>
  <dcterms:created xsi:type="dcterms:W3CDTF">2022-02-04T22:40:45Z</dcterms:created>
  <dcterms:modified xsi:type="dcterms:W3CDTF">2022-02-04T22:42:15Z</dcterms:modified>
</cp:coreProperties>
</file>