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sd.lan\hsd\Agency Fiscal\PHD Div\Contracts\CURRENT CONTRACTS\CMSP HSD First Amendment\CMSP HSD First Addendum\Working Documents\"/>
    </mc:Choice>
  </mc:AlternateContent>
  <bookViews>
    <workbookView xWindow="0" yWindow="0" windowWidth="20400" windowHeight="5325"/>
  </bookViews>
  <sheets>
    <sheet name="Y2 Detail" sheetId="1" r:id="rId1"/>
    <sheet name="Y2 Summary" sheetId="2" r:id="rId2"/>
  </sheets>
  <calcPr calcId="162913"/>
</workbook>
</file>

<file path=xl/calcChain.xml><?xml version="1.0" encoding="utf-8"?>
<calcChain xmlns="http://schemas.openxmlformats.org/spreadsheetml/2006/main">
  <c r="K9" i="1" l="1"/>
  <c r="K63" i="1" s="1"/>
  <c r="C37" i="2"/>
  <c r="K19" i="1"/>
  <c r="C38" i="2"/>
  <c r="K26" i="1"/>
  <c r="C39" i="2" s="1"/>
  <c r="E39" i="2" s="1"/>
  <c r="K33" i="1"/>
  <c r="C40" i="2"/>
  <c r="E40" i="2"/>
  <c r="K39" i="1"/>
  <c r="C41" i="2"/>
  <c r="K51" i="1"/>
  <c r="C42" i="2"/>
  <c r="E42" i="2"/>
  <c r="C9" i="1"/>
  <c r="C9" i="2"/>
  <c r="C19" i="1"/>
  <c r="C10" i="2"/>
  <c r="E10" i="2"/>
  <c r="C26" i="1"/>
  <c r="C11" i="2"/>
  <c r="C33" i="1"/>
  <c r="C12" i="2"/>
  <c r="C39" i="1"/>
  <c r="C13" i="2"/>
  <c r="C51" i="1"/>
  <c r="C14" i="2"/>
  <c r="I51" i="1"/>
  <c r="C32" i="2"/>
  <c r="E32" i="2"/>
  <c r="L10" i="1"/>
  <c r="L11" i="1"/>
  <c r="L12" i="1"/>
  <c r="L13" i="1"/>
  <c r="L14" i="1"/>
  <c r="L15" i="1"/>
  <c r="L16" i="1"/>
  <c r="L17" i="1"/>
  <c r="L18" i="1"/>
  <c r="G19" i="1"/>
  <c r="C19" i="2"/>
  <c r="E19" i="2"/>
  <c r="I19" i="1"/>
  <c r="L20" i="1"/>
  <c r="L21" i="1"/>
  <c r="L22" i="1"/>
  <c r="L23" i="1"/>
  <c r="L24" i="1"/>
  <c r="L25" i="1"/>
  <c r="G26" i="1"/>
  <c r="C20" i="2"/>
  <c r="E20" i="2"/>
  <c r="I26" i="1"/>
  <c r="C29" i="2"/>
  <c r="E29" i="2" s="1"/>
  <c r="L27" i="1"/>
  <c r="L28" i="1"/>
  <c r="L29" i="1"/>
  <c r="L30" i="1"/>
  <c r="L31" i="1"/>
  <c r="L32" i="1"/>
  <c r="G33" i="1"/>
  <c r="C21" i="2"/>
  <c r="E21" i="2"/>
  <c r="I33" i="1"/>
  <c r="C30" i="2"/>
  <c r="E30" i="2"/>
  <c r="L34" i="1"/>
  <c r="L35" i="1"/>
  <c r="L36" i="1"/>
  <c r="L37" i="1"/>
  <c r="L38" i="1"/>
  <c r="G39" i="1"/>
  <c r="I39" i="1"/>
  <c r="L39" i="1"/>
  <c r="L40" i="1"/>
  <c r="L41" i="1"/>
  <c r="L42" i="1"/>
  <c r="L43" i="1"/>
  <c r="L44" i="1"/>
  <c r="L45" i="1"/>
  <c r="L46" i="1"/>
  <c r="L47" i="1"/>
  <c r="L48" i="1"/>
  <c r="L49" i="1"/>
  <c r="L50" i="1"/>
  <c r="G51" i="1"/>
  <c r="C23" i="2"/>
  <c r="E23" i="2"/>
  <c r="L52" i="1"/>
  <c r="L53" i="1"/>
  <c r="L54" i="1"/>
  <c r="L55" i="1"/>
  <c r="L56" i="1"/>
  <c r="L57" i="1"/>
  <c r="L58" i="1"/>
  <c r="L59" i="1"/>
  <c r="L60" i="1"/>
  <c r="L61" i="1"/>
  <c r="L62" i="1"/>
  <c r="G9" i="1"/>
  <c r="C18" i="2"/>
  <c r="E18" i="2"/>
  <c r="I9" i="1"/>
  <c r="D15" i="2"/>
  <c r="D24" i="2"/>
  <c r="D33" i="2"/>
  <c r="D43" i="2"/>
  <c r="C28" i="2"/>
  <c r="E28" i="2"/>
  <c r="C22" i="2"/>
  <c r="C4" i="2"/>
  <c r="E41" i="2"/>
  <c r="E26" i="1"/>
  <c r="E11" i="2"/>
  <c r="E9" i="1"/>
  <c r="E9" i="2"/>
  <c r="E19" i="1"/>
  <c r="E33" i="1"/>
  <c r="E12" i="2"/>
  <c r="E39" i="1"/>
  <c r="E13" i="2"/>
  <c r="E51" i="1"/>
  <c r="E14" i="2"/>
  <c r="D44" i="2"/>
  <c r="E38" i="2"/>
  <c r="C31" i="2"/>
  <c r="L33" i="1"/>
  <c r="E22" i="2"/>
  <c r="E63" i="1"/>
  <c r="L19" i="1"/>
  <c r="C15" i="2"/>
  <c r="E15" i="2"/>
  <c r="C63" i="1"/>
  <c r="E31" i="2"/>
  <c r="L51" i="1"/>
  <c r="G63" i="1"/>
  <c r="G64" i="1"/>
  <c r="C24" i="2"/>
  <c r="E24" i="2"/>
  <c r="L26" i="1" l="1"/>
  <c r="C43" i="2"/>
  <c r="E43" i="2" s="1"/>
  <c r="E37" i="2"/>
  <c r="L9" i="1"/>
  <c r="C27" i="2"/>
  <c r="I63" i="1"/>
  <c r="L63" i="1" s="1"/>
  <c r="E27" i="2" l="1"/>
  <c r="C33" i="2"/>
  <c r="E33" i="2" l="1"/>
  <c r="E44" i="2" s="1"/>
  <c r="C44" i="2"/>
</calcChain>
</file>

<file path=xl/sharedStrings.xml><?xml version="1.0" encoding="utf-8"?>
<sst xmlns="http://schemas.openxmlformats.org/spreadsheetml/2006/main" count="115" uniqueCount="80">
  <si>
    <t>Category</t>
  </si>
  <si>
    <t>Personnel</t>
  </si>
  <si>
    <t>Travel</t>
  </si>
  <si>
    <t>Qnty (Year 1)</t>
  </si>
  <si>
    <t xml:space="preserve"> Cost (Year 1)</t>
  </si>
  <si>
    <t>Qnty (Year 2)</t>
  </si>
  <si>
    <t xml:space="preserve"> Cost (Year 2)</t>
  </si>
  <si>
    <t>Qnty (Year 3)</t>
  </si>
  <si>
    <t xml:space="preserve"> Cost (Year 3)</t>
  </si>
  <si>
    <t>Contractual Services</t>
  </si>
  <si>
    <t>Office Expenses</t>
  </si>
  <si>
    <t>Other</t>
  </si>
  <si>
    <t>CMSP Funding (Year 1)</t>
  </si>
  <si>
    <t>CMSP Funding (Year 2)</t>
  </si>
  <si>
    <t>CMSP Funding (Year 3)</t>
  </si>
  <si>
    <t>TOTAL YEAR 1</t>
  </si>
  <si>
    <t>TOTAL YEAR 2</t>
  </si>
  <si>
    <t>TOTAL YEAR 3</t>
  </si>
  <si>
    <t>CMSP Health Systems Development Grant Program</t>
  </si>
  <si>
    <t>Equipment</t>
  </si>
  <si>
    <t>In-Kind Funding (Year 1)</t>
  </si>
  <si>
    <t>In-Kind Funding (Year 2)</t>
  </si>
  <si>
    <t>In-Kind Funding (Year 3)</t>
  </si>
  <si>
    <t>Total Funds (Year 1)</t>
  </si>
  <si>
    <t>Total Funds (Year 2)</t>
  </si>
  <si>
    <t>Total Funds (Year 3)</t>
  </si>
  <si>
    <t>TOTAL CMSP Funding</t>
  </si>
  <si>
    <t xml:space="preserve">Total Cost </t>
  </si>
  <si>
    <t>Includes a summary of CMSP Funds, In-Kind Funds and Total Funds.</t>
  </si>
  <si>
    <t>TOTAL PROJECT COST</t>
  </si>
  <si>
    <t>Awardee</t>
  </si>
  <si>
    <t>Year 1 Actual</t>
  </si>
  <si>
    <t>Year 2 Budgeted</t>
  </si>
  <si>
    <t>Year 3 Budgeted</t>
  </si>
  <si>
    <t>Actual</t>
  </si>
  <si>
    <t>Bugeted</t>
  </si>
  <si>
    <t>CMSP Funding (Year 4)</t>
  </si>
  <si>
    <t>Total Funds (Year 4)</t>
  </si>
  <si>
    <t>In-Kind Funding (Year 4)</t>
  </si>
  <si>
    <t>Annual Expenditure Report - Year 2 Summary Budget</t>
  </si>
  <si>
    <t xml:space="preserve">If your project is requesting an extension, enter a budget in Year 4 below. If not, leave Year 4 blank. </t>
  </si>
  <si>
    <t>Category                               Item/Service</t>
  </si>
  <si>
    <t>Annual Expenditure Report - Year 2 Detail</t>
  </si>
  <si>
    <t xml:space="preserve">*Any proposed budget changes including use of carryover must be approved by CMSP prior to expenditure.  </t>
  </si>
  <si>
    <t>Year 2 Actual</t>
  </si>
  <si>
    <t>Year 4 Budgeted</t>
  </si>
  <si>
    <t>Qnty (Year 4)</t>
  </si>
  <si>
    <t xml:space="preserve"> Cost (Year 4)</t>
  </si>
  <si>
    <t>Proposed Carryover *</t>
  </si>
  <si>
    <t xml:space="preserve">This tab includes a detail of CMSP Funds for each year of grant implementation. </t>
  </si>
  <si>
    <r>
      <rPr>
        <b/>
        <sz val="10"/>
        <rFont val="Arial"/>
        <family val="2"/>
      </rPr>
      <t xml:space="preserve">Before you start: </t>
    </r>
    <r>
      <rPr>
        <sz val="10"/>
        <rFont val="Arial"/>
        <family val="2"/>
      </rPr>
      <t xml:space="preserve">Please note only cells you should edit are available to you.  All other cells are locked. This tab is soley used to detail CMSP grant funded expenses.  In-Kind funding will be accounted for on the Y1 Summary tab.  
</t>
    </r>
    <r>
      <rPr>
        <b/>
        <sz val="10"/>
        <rFont val="Arial"/>
        <family val="2"/>
      </rPr>
      <t xml:space="preserve">
Step 1</t>
    </r>
    <r>
      <rPr>
        <sz val="10"/>
        <rFont val="Arial"/>
        <family val="2"/>
      </rPr>
      <t xml:space="preserve">: Confirm the awardee name in Exhibit A of the Grant Agreement and enter it in Cell B4. 
</t>
    </r>
    <r>
      <rPr>
        <b/>
        <sz val="10"/>
        <rFont val="Arial"/>
        <family val="2"/>
      </rPr>
      <t>Step 3:</t>
    </r>
    <r>
      <rPr>
        <sz val="10"/>
        <rFont val="Arial"/>
        <family val="2"/>
      </rPr>
      <t xml:space="preserve"> Reference</t>
    </r>
    <r>
      <rPr>
        <i/>
        <sz val="10"/>
        <rFont val="Arial"/>
        <family val="2"/>
      </rPr>
      <t xml:space="preserve"> Attachment A</t>
    </r>
    <r>
      <rPr>
        <sz val="10"/>
        <rFont val="Arial"/>
        <family val="2"/>
      </rPr>
      <t xml:space="preserve"> of the </t>
    </r>
    <r>
      <rPr>
        <i/>
        <sz val="10"/>
        <rFont val="Arial"/>
        <family val="2"/>
      </rPr>
      <t>1st Annual Expenditure Report</t>
    </r>
    <r>
      <rPr>
        <sz val="10"/>
        <rFont val="Arial"/>
        <family val="2"/>
      </rPr>
      <t xml:space="preserve"> to locate the most recently agreed upon Project Budget. If CMSP approved a revised budget during Year 2 of  the project, reference that instead. 
-Enter Year 1 actual Quanitities and Costs in columns B&amp;C
-Enter Year 2 Budgeted Quantities and Costs in Columns D&amp;E.  
(</t>
    </r>
    <r>
      <rPr>
        <b/>
        <sz val="10"/>
        <rFont val="Arial"/>
        <family val="2"/>
      </rPr>
      <t>Tip</t>
    </r>
    <r>
      <rPr>
        <sz val="10"/>
        <rFont val="Arial"/>
        <family val="2"/>
      </rPr>
      <t xml:space="preserve">: Columns A - E,match Year 1 Expenditure Report columns A-E so you may easily copy/paste expenses by category between the two reports)
</t>
    </r>
    <r>
      <rPr>
        <b/>
        <sz val="10"/>
        <rFont val="Arial"/>
        <family val="2"/>
      </rPr>
      <t>Step 4</t>
    </r>
    <r>
      <rPr>
        <sz val="10"/>
        <rFont val="Arial"/>
        <family val="2"/>
      </rPr>
      <t xml:space="preserve">: Enter </t>
    </r>
    <r>
      <rPr>
        <i/>
        <sz val="10"/>
        <rFont val="Arial"/>
        <family val="2"/>
      </rPr>
      <t>Year 2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Actual Quantities and Costs  </t>
    </r>
    <r>
      <rPr>
        <sz val="10"/>
        <rFont val="Arial"/>
        <family val="2"/>
      </rPr>
      <t xml:space="preserve">in Columns F&amp;G.  
Cell E34 will automatically reconcile Year 2 budget to actual.
</t>
    </r>
    <r>
      <rPr>
        <b/>
        <sz val="10"/>
        <rFont val="Arial"/>
        <family val="2"/>
      </rPr>
      <t>If cell G34 is: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A positive number</t>
    </r>
    <r>
      <rPr>
        <sz val="10"/>
        <rFont val="Arial"/>
        <family val="2"/>
      </rPr>
      <t xml:space="preserve"> - The project underspent and may propose to use carryover funds in future year(s). CMSP strongly encourages prompt spend down of unused funds. 
</t>
    </r>
    <r>
      <rPr>
        <b/>
        <sz val="10"/>
        <rFont val="Arial"/>
        <family val="2"/>
      </rPr>
      <t>Zero</t>
    </r>
    <r>
      <rPr>
        <sz val="10"/>
        <rFont val="Arial"/>
        <family val="2"/>
      </rPr>
      <t xml:space="preserve"> - The project spent according to budget.
</t>
    </r>
    <r>
      <rPr>
        <b/>
        <sz val="10"/>
        <rFont val="Arial"/>
        <family val="2"/>
      </rPr>
      <t>A negative numb</t>
    </r>
    <r>
      <rPr>
        <sz val="10"/>
        <rFont val="Arial"/>
        <family val="2"/>
      </rPr>
      <t xml:space="preserve">er - The project overspent in Year 2 and will need to adjust future year budget(s) downward to account for the overexpenditure.
</t>
    </r>
    <r>
      <rPr>
        <b/>
        <sz val="10"/>
        <rFont val="Arial"/>
        <family val="2"/>
      </rPr>
      <t>Step 5</t>
    </r>
    <r>
      <rPr>
        <sz val="10"/>
        <rFont val="Arial"/>
        <family val="2"/>
      </rPr>
      <t xml:space="preserve">: Enter the proposed budget for Year 3 in columns H&amp;I. 
</t>
    </r>
    <r>
      <rPr>
        <b/>
        <u/>
        <sz val="10"/>
        <rFont val="Arial"/>
        <family val="2"/>
      </rPr>
      <t>If</t>
    </r>
    <r>
      <rPr>
        <sz val="10"/>
        <rFont val="Arial"/>
        <family val="2"/>
      </rPr>
      <t xml:space="preserve"> the project is requesting an extension, enter the proposed budget for Year 4 in columns J&amp;K.  CMSP encourages awardees to remain as close to their originally approved budget in their Grant Agreements as reasonably as possible. 
</t>
    </r>
    <r>
      <rPr>
        <b/>
        <sz val="10"/>
        <rFont val="Arial"/>
        <family val="2"/>
      </rPr>
      <t xml:space="preserve">Step 7: </t>
    </r>
    <r>
      <rPr>
        <sz val="10"/>
        <rFont val="Arial"/>
        <family val="2"/>
      </rPr>
      <t xml:space="preserve">Column L, </t>
    </r>
    <r>
      <rPr>
        <i/>
        <sz val="10"/>
        <rFont val="Arial"/>
        <family val="2"/>
      </rPr>
      <t>Total Cost</t>
    </r>
    <r>
      <rPr>
        <sz val="10"/>
        <rFont val="Arial"/>
        <family val="2"/>
      </rPr>
      <t xml:space="preserve">, automatically tallies costs across all three (or four) years.  
Ensure total CMSP costs in cell L63 do not exceed the award amount listed in Exhibit A of the Grant Agreement. 
</t>
    </r>
    <r>
      <rPr>
        <b/>
        <sz val="10"/>
        <rFont val="Arial"/>
        <family val="2"/>
      </rPr>
      <t>Step 8:</t>
    </r>
    <r>
      <rPr>
        <sz val="10"/>
        <rFont val="Arial"/>
        <family val="2"/>
      </rPr>
      <t xml:space="preserve"> Proceed to</t>
    </r>
    <r>
      <rPr>
        <i/>
        <sz val="10"/>
        <rFont val="Arial"/>
        <family val="2"/>
      </rPr>
      <t xml:space="preserve"> Y2 Summary</t>
    </r>
    <r>
      <rPr>
        <sz val="10"/>
        <rFont val="Arial"/>
        <family val="2"/>
      </rPr>
      <t xml:space="preserve"> Tab. 
</t>
    </r>
  </si>
  <si>
    <r>
      <rPr>
        <b/>
        <sz val="10"/>
        <color indexed="8"/>
        <rFont val="Arial"/>
        <family val="2"/>
      </rPr>
      <t xml:space="preserve">
</t>
    </r>
    <r>
      <rPr>
        <b/>
        <sz val="10"/>
        <color indexed="8"/>
        <rFont val="Arial"/>
        <family val="2"/>
      </rPr>
      <t>Complete the Y2 Detail Tab First</t>
    </r>
    <r>
      <rPr>
        <sz val="10"/>
        <color indexed="8"/>
        <rFont val="Arial"/>
        <family val="2"/>
      </rPr>
      <t>. Only cells you should edit are unlocked.    
Grantees are not required to provide dedicated matching funds but are required to provide an I</t>
    </r>
    <r>
      <rPr>
        <b/>
        <sz val="10"/>
        <color indexed="8"/>
        <rFont val="Arial"/>
        <family val="2"/>
      </rPr>
      <t>n-Kind match of a minimum of 20%</t>
    </r>
    <r>
      <rPr>
        <sz val="10"/>
        <color indexed="8"/>
        <rFont val="Arial"/>
        <family val="2"/>
      </rPr>
      <t xml:space="preserve"> of grant funds.  CMSP does not require detailed accounting of In-Kind Funding, only categorical accounting. 
</t>
    </r>
    <r>
      <rPr>
        <b/>
        <sz val="10"/>
        <color indexed="8"/>
        <rFont val="Arial"/>
        <family val="2"/>
      </rPr>
      <t xml:space="preserve">Step 9: </t>
    </r>
    <r>
      <rPr>
        <sz val="10"/>
        <color indexed="8"/>
        <rFont val="Arial"/>
        <family val="2"/>
      </rPr>
      <t xml:space="preserve">Enter the value of all in-kind match or matching funds for each year by category in Column D. </t>
    </r>
    <r>
      <rPr>
        <i/>
        <sz val="10"/>
        <color indexed="8"/>
        <rFont val="Arial"/>
        <family val="2"/>
      </rPr>
      <t xml:space="preserve"> 
</t>
    </r>
    <r>
      <rPr>
        <sz val="10"/>
        <color indexed="8"/>
        <rFont val="Arial"/>
        <family val="2"/>
      </rPr>
      <t xml:space="preserve">Ensure the value of cell D44, </t>
    </r>
    <r>
      <rPr>
        <i/>
        <sz val="10"/>
        <color indexed="8"/>
        <rFont val="Arial"/>
        <family val="2"/>
      </rPr>
      <t xml:space="preserve">Total In-Kind Funding </t>
    </r>
    <r>
      <rPr>
        <sz val="10"/>
        <rFont val="Arial"/>
        <family val="2"/>
      </rPr>
      <t xml:space="preserve"> should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equal 20% or more of cell </t>
    </r>
    <r>
      <rPr>
        <sz val="10"/>
        <rFont val="Arial"/>
        <family val="2"/>
      </rPr>
      <t>C</t>
    </r>
    <r>
      <rPr>
        <sz val="10"/>
        <color indexed="8"/>
        <rFont val="Arial"/>
        <family val="2"/>
      </rPr>
      <t xml:space="preserve">44, </t>
    </r>
    <r>
      <rPr>
        <i/>
        <sz val="10"/>
        <color indexed="8"/>
        <rFont val="Arial"/>
        <family val="2"/>
      </rPr>
      <t xml:space="preserve">Total Project CMSP Funding.
</t>
    </r>
    <r>
      <rPr>
        <sz val="10"/>
        <color indexed="8"/>
        <rFont val="Arial"/>
        <family val="2"/>
      </rPr>
      <t xml:space="preserve">
</t>
    </r>
    <r>
      <rPr>
        <b/>
        <sz val="10"/>
        <color indexed="8"/>
        <rFont val="Arial"/>
        <family val="2"/>
      </rPr>
      <t>Step 10:</t>
    </r>
    <r>
      <rPr>
        <sz val="10"/>
        <color indexed="8"/>
        <rFont val="Arial"/>
        <family val="2"/>
      </rPr>
      <t xml:space="preserve"> You have completed Attachment A</t>
    </r>
    <r>
      <rPr>
        <sz val="10"/>
        <color indexed="10"/>
        <rFont val="Arial"/>
        <family val="2"/>
      </rPr>
      <t>.</t>
    </r>
    <r>
      <rPr>
        <sz val="10"/>
        <color indexed="8"/>
        <rFont val="Arial"/>
        <family val="2"/>
      </rPr>
      <t xml:space="preserve"> Save your changes and begin Item 2 of  the </t>
    </r>
    <r>
      <rPr>
        <i/>
        <sz val="10"/>
        <color indexed="8"/>
        <rFont val="Arial"/>
        <family val="2"/>
      </rPr>
      <t>2nd</t>
    </r>
    <r>
      <rPr>
        <sz val="10"/>
        <color indexed="8"/>
        <rFont val="Arial"/>
        <family val="2"/>
      </rPr>
      <t xml:space="preserve"> </t>
    </r>
    <r>
      <rPr>
        <i/>
        <sz val="10"/>
        <color indexed="8"/>
        <rFont val="Arial"/>
        <family val="2"/>
      </rPr>
      <t>Annual Expenditure Report</t>
    </r>
    <r>
      <rPr>
        <sz val="10"/>
        <color indexed="8"/>
        <rFont val="Arial"/>
        <family val="2"/>
      </rPr>
      <t xml:space="preserve">.  
</t>
    </r>
  </si>
  <si>
    <t>Health Assistant</t>
  </si>
  <si>
    <t>Health Assistant- Fringe Benefits</t>
  </si>
  <si>
    <t>Director of Public Health</t>
  </si>
  <si>
    <t>Director of Public Health- Fringe Benefits</t>
  </si>
  <si>
    <t>Department Quality Improvement Training</t>
  </si>
  <si>
    <t>Accreditation Consultant</t>
  </si>
  <si>
    <t>Ink, printing- Coping/lease $531.8 per quarter</t>
  </si>
  <si>
    <t>Office printer</t>
  </si>
  <si>
    <t>Office Supplies</t>
  </si>
  <si>
    <t>Annual NNPHI National Conference</t>
  </si>
  <si>
    <t>NNPHI QI and Innovation confernece</t>
  </si>
  <si>
    <t>NNPHI Ph Improvement training</t>
  </si>
  <si>
    <t>Sacramento Travel x2, Lodging and meals</t>
  </si>
  <si>
    <t>Local milage, approx $350 per quarter</t>
  </si>
  <si>
    <t>Performance management system</t>
  </si>
  <si>
    <t>Accreditation Applicant Fee</t>
  </si>
  <si>
    <t xml:space="preserve">Marketing </t>
  </si>
  <si>
    <t>Refreshments for steering committee meetings</t>
  </si>
  <si>
    <t>Results based accountability training</t>
  </si>
  <si>
    <t>Survey Monkey</t>
  </si>
  <si>
    <t>Indirect cost, 24.39%</t>
  </si>
  <si>
    <t>Indirect cost, 25%</t>
  </si>
  <si>
    <t>Staff services analyst</t>
  </si>
  <si>
    <t>Staff Services Analyst- Fringe Benefits</t>
  </si>
  <si>
    <t>Data collection training</t>
  </si>
  <si>
    <t>Project Coordinator</t>
  </si>
  <si>
    <t>Project Coordinator-benefits</t>
  </si>
  <si>
    <t>HIPAA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</si>
</sst>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9" formatCode="_([$$-409]* #,##0.00_);_([$$-409]* \(#,##0.00\);_([$$-409]* &quot;-&quot;??_);_(@_)"/>
    <numFmt numFmtId="170" formatCode="_([$$-409]* #,##0.000_);_([$$-409]* \(#,##0.000\);_([$$-409]* &quot;-&quot;??_);_(@_)"/>
    <numFmt numFmtId="172" formatCode="_([$$-409]* #,##0_);_([$$-409]* \(#,##0\);_([$$-409]* &quot;-&quot;??_);_(@_)"/>
    <numFmt numFmtId="176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.5"/>
      <color rgb="FF000000"/>
      <name val="Arial"/>
      <family val="2"/>
    </font>
    <font>
      <b/>
      <sz val="11.5"/>
      <color theme="7" tint="-0.249977111117893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279EBA"/>
        <bgColor indexed="64"/>
      </patternFill>
    </fill>
    <fill>
      <patternFill patternType="solid">
        <fgColor rgb="FFADCB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A13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</cellStyleXfs>
  <cellXfs count="124">
    <xf numFmtId="0" fontId="0" fillId="0" borderId="0" xfId="0"/>
    <xf numFmtId="0" fontId="12" fillId="0" borderId="0" xfId="0" applyFont="1" applyProtection="1"/>
    <xf numFmtId="0" fontId="2" fillId="0" borderId="0" xfId="2" applyFont="1" applyAlignment="1" applyProtection="1">
      <alignment horizontal="center"/>
    </xf>
    <xf numFmtId="0" fontId="2" fillId="0" borderId="0" xfId="2" applyFont="1" applyProtection="1"/>
    <xf numFmtId="0" fontId="1" fillId="0" borderId="0" xfId="2" applyFont="1" applyBorder="1" applyAlignment="1" applyProtection="1"/>
    <xf numFmtId="0" fontId="2" fillId="0" borderId="0" xfId="3" applyFont="1" applyProtection="1"/>
    <xf numFmtId="0" fontId="13" fillId="0" borderId="1" xfId="0" applyFont="1" applyBorder="1" applyAlignment="1" applyProtection="1">
      <alignment vertical="top" wrapText="1"/>
    </xf>
    <xf numFmtId="0" fontId="14" fillId="0" borderId="1" xfId="0" applyFont="1" applyBorder="1" applyAlignment="1" applyProtection="1">
      <alignment horizontal="center" vertical="top"/>
    </xf>
    <xf numFmtId="176" fontId="14" fillId="0" borderId="1" xfId="1" applyNumberFormat="1" applyFont="1" applyBorder="1" applyAlignment="1" applyProtection="1">
      <alignment horizontal="right" vertical="top" wrapText="1"/>
    </xf>
    <xf numFmtId="176" fontId="14" fillId="0" borderId="1" xfId="1" applyNumberFormat="1" applyFont="1" applyBorder="1" applyAlignment="1" applyProtection="1">
      <alignment horizontal="right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</xf>
    <xf numFmtId="0" fontId="15" fillId="0" borderId="1" xfId="0" applyFont="1" applyBorder="1" applyProtection="1"/>
    <xf numFmtId="0" fontId="13" fillId="0" borderId="0" xfId="0" applyFont="1" applyBorder="1" applyAlignment="1" applyProtection="1">
      <alignment vertical="top" wrapText="1"/>
    </xf>
    <xf numFmtId="176" fontId="14" fillId="0" borderId="0" xfId="1" applyNumberFormat="1" applyFont="1" applyBorder="1" applyAlignment="1" applyProtection="1">
      <alignment horizontal="right" vertical="top" wrapText="1"/>
    </xf>
    <xf numFmtId="0" fontId="16" fillId="0" borderId="0" xfId="0" applyFont="1" applyBorder="1" applyAlignment="1">
      <alignment wrapText="1"/>
    </xf>
    <xf numFmtId="0" fontId="13" fillId="0" borderId="2" xfId="0" applyFont="1" applyBorder="1" applyAlignment="1" applyProtection="1">
      <alignment vertical="top" wrapText="1"/>
    </xf>
    <xf numFmtId="0" fontId="14" fillId="0" borderId="2" xfId="0" applyFont="1" applyBorder="1" applyAlignment="1" applyProtection="1">
      <alignment horizontal="center" vertical="top" wrapText="1"/>
    </xf>
    <xf numFmtId="0" fontId="13" fillId="2" borderId="1" xfId="0" applyFont="1" applyFill="1" applyBorder="1" applyAlignment="1" applyProtection="1">
      <alignment vertical="center" wrapText="1"/>
    </xf>
    <xf numFmtId="176" fontId="14" fillId="2" borderId="3" xfId="1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Protection="1"/>
    <xf numFmtId="0" fontId="1" fillId="0" borderId="0" xfId="0" applyFont="1"/>
    <xf numFmtId="170" fontId="2" fillId="0" borderId="0" xfId="1" applyNumberFormat="1" applyFont="1" applyAlignment="1" applyProtection="1">
      <alignment horizontal="center"/>
    </xf>
    <xf numFmtId="0" fontId="1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right"/>
    </xf>
    <xf numFmtId="0" fontId="2" fillId="0" borderId="0" xfId="0" applyFont="1" applyBorder="1" applyProtection="1"/>
    <xf numFmtId="49" fontId="2" fillId="3" borderId="1" xfId="0" applyNumberFormat="1" applyFont="1" applyFill="1" applyBorder="1" applyAlignment="1" applyProtection="1">
      <alignment vertical="top" wrapText="1"/>
    </xf>
    <xf numFmtId="49" fontId="1" fillId="0" borderId="2" xfId="0" applyNumberFormat="1" applyFont="1" applyBorder="1" applyAlignment="1" applyProtection="1">
      <alignment horizontal="center" vertical="top"/>
    </xf>
    <xf numFmtId="170" fontId="1" fillId="0" borderId="2" xfId="1" applyNumberFormat="1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center" vertical="top" wrapText="1"/>
    </xf>
    <xf numFmtId="49" fontId="2" fillId="3" borderId="5" xfId="0" applyNumberFormat="1" applyFont="1" applyFill="1" applyBorder="1" applyAlignment="1" applyProtection="1">
      <alignment vertical="top" wrapText="1"/>
    </xf>
    <xf numFmtId="49" fontId="2" fillId="4" borderId="1" xfId="0" applyNumberFormat="1" applyFont="1" applyFill="1" applyBorder="1" applyAlignment="1" applyProtection="1">
      <alignment horizontal="right" vertical="top" wrapText="1"/>
    </xf>
    <xf numFmtId="172" fontId="2" fillId="4" borderId="1" xfId="1" applyNumberFormat="1" applyFont="1" applyFill="1" applyBorder="1" applyAlignment="1" applyProtection="1">
      <alignment horizontal="right" vertical="top" wrapText="1"/>
    </xf>
    <xf numFmtId="0" fontId="2" fillId="4" borderId="1" xfId="0" applyFont="1" applyFill="1" applyBorder="1" applyAlignment="1" applyProtection="1">
      <alignment horizontal="right" vertical="top" wrapText="1"/>
    </xf>
    <xf numFmtId="176" fontId="2" fillId="4" borderId="1" xfId="1" applyNumberFormat="1" applyFont="1" applyFill="1" applyBorder="1" applyAlignment="1" applyProtection="1">
      <alignment horizontal="right" vertical="top" wrapText="1"/>
    </xf>
    <xf numFmtId="176" fontId="2" fillId="4" borderId="1" xfId="0" applyNumberFormat="1" applyFont="1" applyFill="1" applyBorder="1" applyAlignment="1" applyProtection="1">
      <alignment horizontal="right" vertical="top" wrapText="1"/>
    </xf>
    <xf numFmtId="49" fontId="2" fillId="0" borderId="5" xfId="0" applyNumberFormat="1" applyFont="1" applyBorder="1" applyAlignment="1" applyProtection="1">
      <alignment horizontal="right" vertical="top" wrapText="1"/>
      <protection locked="0"/>
    </xf>
    <xf numFmtId="49" fontId="1" fillId="0" borderId="1" xfId="0" applyNumberFormat="1" applyFont="1" applyBorder="1" applyAlignment="1" applyProtection="1">
      <alignment horizontal="right" vertical="top" wrapText="1"/>
      <protection locked="0"/>
    </xf>
    <xf numFmtId="172" fontId="1" fillId="0" borderId="1" xfId="1" applyNumberFormat="1" applyFont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 applyProtection="1">
      <alignment horizontal="right" vertical="top" wrapText="1"/>
      <protection locked="0"/>
    </xf>
    <xf numFmtId="176" fontId="1" fillId="0" borderId="1" xfId="1" applyNumberFormat="1" applyFont="1" applyBorder="1" applyAlignment="1" applyProtection="1">
      <alignment horizontal="right" vertical="top" wrapText="1"/>
      <protection locked="0"/>
    </xf>
    <xf numFmtId="176" fontId="1" fillId="0" borderId="1" xfId="0" applyNumberFormat="1" applyFont="1" applyBorder="1" applyAlignment="1" applyProtection="1">
      <alignment horizontal="right" vertical="top" wrapText="1"/>
      <protection locked="0"/>
    </xf>
    <xf numFmtId="49" fontId="1" fillId="0" borderId="6" xfId="0" applyNumberFormat="1" applyFont="1" applyFill="1" applyBorder="1" applyAlignment="1" applyProtection="1">
      <alignment horizontal="right" vertical="top" wrapText="1"/>
      <protection locked="0"/>
    </xf>
    <xf numFmtId="0" fontId="1" fillId="0" borderId="6" xfId="0" applyFont="1" applyFill="1" applyBorder="1" applyAlignment="1" applyProtection="1">
      <alignment horizontal="right" vertical="top" wrapText="1"/>
      <protection locked="0"/>
    </xf>
    <xf numFmtId="49" fontId="2" fillId="2" borderId="5" xfId="0" applyNumberFormat="1" applyFont="1" applyFill="1" applyBorder="1" applyAlignment="1" applyProtection="1">
      <alignment vertical="top" wrapText="1"/>
    </xf>
    <xf numFmtId="49" fontId="1" fillId="4" borderId="3" xfId="0" applyNumberFormat="1" applyFont="1" applyFill="1" applyBorder="1" applyAlignment="1" applyProtection="1">
      <alignment horizontal="right" vertical="top" wrapText="1"/>
    </xf>
    <xf numFmtId="172" fontId="1" fillId="0" borderId="3" xfId="1" applyNumberFormat="1" applyFont="1" applyBorder="1" applyAlignment="1" applyProtection="1">
      <alignment horizontal="right" vertical="top" wrapText="1"/>
    </xf>
    <xf numFmtId="0" fontId="1" fillId="4" borderId="3" xfId="0" applyFont="1" applyFill="1" applyBorder="1" applyAlignment="1" applyProtection="1">
      <alignment horizontal="right" vertical="top" wrapText="1"/>
    </xf>
    <xf numFmtId="176" fontId="1" fillId="0" borderId="3" xfId="1" applyNumberFormat="1" applyFont="1" applyBorder="1" applyAlignment="1" applyProtection="1">
      <alignment horizontal="right" vertical="top" wrapText="1"/>
    </xf>
    <xf numFmtId="176" fontId="1" fillId="5" borderId="7" xfId="1" applyNumberFormat="1" applyFont="1" applyFill="1" applyBorder="1" applyProtection="1"/>
    <xf numFmtId="0" fontId="2" fillId="0" borderId="0" xfId="0" applyFont="1" applyProtection="1"/>
    <xf numFmtId="176" fontId="1" fillId="5" borderId="8" xfId="1" applyNumberFormat="1" applyFont="1" applyFill="1" applyBorder="1" applyProtection="1"/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/>
    <xf numFmtId="170" fontId="1" fillId="0" borderId="0" xfId="1" applyNumberFormat="1" applyFont="1"/>
    <xf numFmtId="176" fontId="2" fillId="0" borderId="1" xfId="1" applyNumberFormat="1" applyFont="1" applyFill="1" applyBorder="1" applyAlignment="1" applyProtection="1">
      <alignment horizontal="right" vertical="top" wrapText="1"/>
    </xf>
    <xf numFmtId="169" fontId="1" fillId="0" borderId="1" xfId="1" applyNumberFormat="1" applyFont="1" applyBorder="1" applyAlignment="1" applyProtection="1">
      <alignment horizontal="right" vertical="top" wrapText="1"/>
      <protection locked="0"/>
    </xf>
    <xf numFmtId="49" fontId="2" fillId="0" borderId="9" xfId="0" applyNumberFormat="1" applyFont="1" applyBorder="1" applyAlignment="1" applyProtection="1">
      <alignment horizontal="right" vertical="top" wrapText="1"/>
      <protection locked="0"/>
    </xf>
    <xf numFmtId="0" fontId="12" fillId="0" borderId="0" xfId="0" applyFont="1" applyFill="1" applyBorder="1" applyAlignment="1" applyProtection="1">
      <alignment horizontal="center" vertical="center" textRotation="90"/>
    </xf>
    <xf numFmtId="0" fontId="17" fillId="0" borderId="5" xfId="0" applyFont="1" applyBorder="1" applyAlignment="1" applyProtection="1">
      <alignment horizontal="right" vertical="top" wrapText="1"/>
      <protection locked="0"/>
    </xf>
    <xf numFmtId="0" fontId="17" fillId="0" borderId="5" xfId="0" applyFont="1" applyBorder="1" applyAlignment="1" applyProtection="1">
      <alignment vertical="top" wrapText="1"/>
      <protection locked="0"/>
    </xf>
    <xf numFmtId="0" fontId="18" fillId="0" borderId="5" xfId="0" applyFont="1" applyBorder="1" applyAlignment="1" applyProtection="1">
      <alignment vertical="top" wrapText="1"/>
      <protection locked="0"/>
    </xf>
    <xf numFmtId="0" fontId="17" fillId="0" borderId="9" xfId="0" applyFont="1" applyBorder="1" applyAlignment="1" applyProtection="1">
      <alignment horizontal="right" vertical="top" wrapText="1"/>
      <protection locked="0"/>
    </xf>
    <xf numFmtId="0" fontId="17" fillId="0" borderId="9" xfId="0" applyFont="1" applyBorder="1" applyAlignment="1" applyProtection="1">
      <alignment vertical="top" wrapText="1"/>
      <protection locked="0"/>
    </xf>
    <xf numFmtId="49" fontId="19" fillId="0" borderId="9" xfId="0" applyNumberFormat="1" applyFont="1" applyBorder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vertical="top" wrapText="1"/>
    </xf>
    <xf numFmtId="0" fontId="1" fillId="0" borderId="13" xfId="0" applyFont="1" applyBorder="1" applyAlignment="1" applyProtection="1">
      <alignment wrapText="1"/>
    </xf>
    <xf numFmtId="0" fontId="1" fillId="0" borderId="14" xfId="0" applyFont="1" applyBorder="1" applyAlignment="1" applyProtection="1"/>
    <xf numFmtId="0" fontId="1" fillId="0" borderId="18" xfId="0" applyFont="1" applyBorder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1" fillId="0" borderId="19" xfId="0" applyFont="1" applyBorder="1" applyAlignment="1" applyProtection="1"/>
    <xf numFmtId="0" fontId="1" fillId="0" borderId="15" xfId="0" applyFont="1" applyBorder="1" applyAlignment="1" applyProtection="1">
      <alignment wrapText="1"/>
    </xf>
    <xf numFmtId="0" fontId="1" fillId="0" borderId="16" xfId="0" applyFont="1" applyBorder="1" applyAlignment="1" applyProtection="1">
      <alignment wrapText="1"/>
    </xf>
    <xf numFmtId="0" fontId="1" fillId="0" borderId="17" xfId="0" applyFont="1" applyBorder="1" applyAlignment="1" applyProtection="1"/>
    <xf numFmtId="0" fontId="2" fillId="3" borderId="1" xfId="2" applyFont="1" applyFill="1" applyBorder="1" applyAlignment="1" applyProtection="1">
      <alignment horizontal="center"/>
    </xf>
    <xf numFmtId="0" fontId="1" fillId="5" borderId="1" xfId="2" applyFont="1" applyFill="1" applyBorder="1" applyAlignment="1" applyProtection="1">
      <alignment vertical="center" wrapText="1" shrinkToFit="1"/>
    </xf>
    <xf numFmtId="0" fontId="12" fillId="5" borderId="1" xfId="0" applyFont="1" applyFill="1" applyBorder="1" applyAlignment="1">
      <alignment vertical="center" wrapText="1" shrinkToFi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2" fillId="2" borderId="1" xfId="2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" fillId="5" borderId="1" xfId="2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3" borderId="12" xfId="2" applyFont="1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/>
    </xf>
    <xf numFmtId="0" fontId="1" fillId="3" borderId="13" xfId="0" applyFont="1" applyFill="1" applyBorder="1" applyAlignment="1" applyProtection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3" borderId="15" xfId="2" applyFont="1" applyFill="1" applyBorder="1" applyAlignment="1" applyProtection="1">
      <alignment horizontal="center"/>
    </xf>
    <xf numFmtId="0" fontId="2" fillId="3" borderId="16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2" fillId="3" borderId="20" xfId="0" applyFont="1" applyFill="1" applyBorder="1" applyAlignment="1" applyProtection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0" fontId="12" fillId="3" borderId="0" xfId="0" applyFont="1" applyFill="1" applyBorder="1" applyAlignment="1" applyProtection="1">
      <alignment vertical="center" textRotation="90"/>
    </xf>
    <xf numFmtId="0" fontId="1" fillId="5" borderId="10" xfId="2" applyFont="1" applyFill="1" applyBorder="1" applyAlignment="1" applyProtection="1">
      <alignment horizontal="center"/>
    </xf>
    <xf numFmtId="0" fontId="12" fillId="5" borderId="21" xfId="0" applyFont="1" applyFill="1" applyBorder="1" applyAlignment="1" applyProtection="1">
      <alignment horizontal="center"/>
    </xf>
    <xf numFmtId="0" fontId="16" fillId="5" borderId="11" xfId="0" applyFont="1" applyFill="1" applyBorder="1" applyAlignment="1">
      <alignment horizontal="center"/>
    </xf>
    <xf numFmtId="0" fontId="3" fillId="0" borderId="22" xfId="0" applyFont="1" applyBorder="1" applyAlignment="1" applyProtection="1">
      <alignment horizontal="left" vertical="top" wrapText="1"/>
    </xf>
    <xf numFmtId="0" fontId="16" fillId="0" borderId="23" xfId="0" applyFont="1" applyBorder="1" applyAlignment="1">
      <alignment wrapText="1"/>
    </xf>
    <xf numFmtId="0" fontId="16" fillId="0" borderId="24" xfId="0" applyFont="1" applyBorder="1" applyAlignment="1">
      <alignment wrapText="1"/>
    </xf>
    <xf numFmtId="0" fontId="16" fillId="0" borderId="25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0" fontId="16" fillId="0" borderId="27" xfId="0" applyFont="1" applyBorder="1" applyAlignment="1">
      <alignment wrapText="1"/>
    </xf>
    <xf numFmtId="0" fontId="16" fillId="0" borderId="28" xfId="0" applyFont="1" applyBorder="1" applyAlignment="1">
      <alignment wrapText="1"/>
    </xf>
    <xf numFmtId="0" fontId="2" fillId="3" borderId="10" xfId="2" applyFont="1" applyFill="1" applyBorder="1" applyAlignment="1" applyProtection="1">
      <alignment horizontal="center"/>
    </xf>
    <xf numFmtId="0" fontId="15" fillId="3" borderId="21" xfId="0" applyFont="1" applyFill="1" applyBorder="1" applyAlignment="1" applyProtection="1">
      <alignment horizontal="center"/>
    </xf>
    <xf numFmtId="0" fontId="12" fillId="3" borderId="11" xfId="0" applyFont="1" applyFill="1" applyBorder="1" applyAlignment="1" applyProtection="1">
      <alignment horizontal="center"/>
    </xf>
    <xf numFmtId="0" fontId="2" fillId="3" borderId="10" xfId="2" applyNumberFormat="1" applyFont="1" applyFill="1" applyBorder="1" applyAlignment="1" applyProtection="1">
      <alignment horizontal="center"/>
    </xf>
    <xf numFmtId="0" fontId="15" fillId="3" borderId="21" xfId="0" applyNumberFormat="1" applyFont="1" applyFill="1" applyBorder="1" applyAlignment="1" applyProtection="1">
      <alignment horizontal="center"/>
    </xf>
    <xf numFmtId="0" fontId="15" fillId="3" borderId="11" xfId="0" applyNumberFormat="1" applyFont="1" applyFill="1" applyBorder="1" applyAlignment="1" applyProtection="1">
      <alignment horizontal="center"/>
    </xf>
    <xf numFmtId="0" fontId="1" fillId="5" borderId="10" xfId="2" applyFont="1" applyFill="1" applyBorder="1" applyAlignment="1" applyProtection="1"/>
    <xf numFmtId="0" fontId="12" fillId="5" borderId="21" xfId="0" applyFont="1" applyFill="1" applyBorder="1" applyAlignment="1" applyProtection="1"/>
    <xf numFmtId="0" fontId="12" fillId="5" borderId="11" xfId="0" applyFont="1" applyFill="1" applyBorder="1" applyAlignment="1" applyProtection="1"/>
    <xf numFmtId="0" fontId="12" fillId="3" borderId="0" xfId="0" applyFont="1" applyFill="1" applyBorder="1" applyAlignment="1" applyProtection="1">
      <alignment horizontal="center" vertical="center" textRotation="90"/>
    </xf>
  </cellXfs>
  <cellStyles count="4">
    <cellStyle name="Currency" xfId="1" builtinId="4"/>
    <cellStyle name="Normal" xfId="0" builtinId="0"/>
    <cellStyle name="Normal 2" xfId="2"/>
    <cellStyle name="Normal 3" xfId="3"/>
  </cellStyles>
  <dxfs count="2"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35</xdr:row>
      <xdr:rowOff>171450</xdr:rowOff>
    </xdr:from>
    <xdr:to>
      <xdr:col>8</xdr:col>
      <xdr:colOff>419100</xdr:colOff>
      <xdr:row>40</xdr:row>
      <xdr:rowOff>161925</xdr:rowOff>
    </xdr:to>
    <xdr:pic>
      <xdr:nvPicPr>
        <xdr:cNvPr id="107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5715000"/>
          <a:ext cx="15716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showGridLines="0" showZeros="0" tabSelected="1" zoomScaleNormal="100" workbookViewId="0">
      <selection activeCell="I30" sqref="I30"/>
    </sheetView>
  </sheetViews>
  <sheetFormatPr defaultRowHeight="15.6" customHeight="1" x14ac:dyDescent="0.2"/>
  <cols>
    <col min="1" max="1" width="24.28515625" style="55" bestFit="1" customWidth="1"/>
    <col min="2" max="2" width="14.28515625" style="21" bestFit="1" customWidth="1"/>
    <col min="3" max="3" width="15.140625" style="56" bestFit="1" customWidth="1"/>
    <col min="4" max="4" width="14.28515625" style="21" bestFit="1" customWidth="1"/>
    <col min="5" max="5" width="15.140625" style="21" bestFit="1" customWidth="1"/>
    <col min="6" max="6" width="14.28515625" style="21" bestFit="1" customWidth="1"/>
    <col min="7" max="7" width="15.140625" style="21" bestFit="1" customWidth="1"/>
    <col min="8" max="8" width="14.28515625" style="21" bestFit="1" customWidth="1"/>
    <col min="9" max="9" width="15.140625" style="21" bestFit="1" customWidth="1"/>
    <col min="10" max="10" width="14.28515625" style="21" bestFit="1" customWidth="1"/>
    <col min="11" max="11" width="15.140625" style="21" bestFit="1" customWidth="1"/>
    <col min="12" max="12" width="12.42578125" style="21" bestFit="1" customWidth="1"/>
    <col min="13" max="13" width="3.7109375" style="21" customWidth="1"/>
    <col min="14" max="16384" width="9.140625" style="21"/>
  </cols>
  <sheetData>
    <row r="1" spans="1:20" ht="15.6" customHeight="1" x14ac:dyDescent="0.2">
      <c r="A1" s="89" t="s">
        <v>18</v>
      </c>
      <c r="B1" s="90"/>
      <c r="C1" s="90"/>
      <c r="D1" s="91"/>
      <c r="E1" s="92"/>
      <c r="F1" s="92"/>
      <c r="G1" s="92"/>
      <c r="H1" s="92"/>
      <c r="I1" s="93"/>
      <c r="J1" s="19"/>
      <c r="K1" s="19"/>
      <c r="L1" s="20"/>
      <c r="M1" s="20"/>
      <c r="N1" s="20"/>
      <c r="O1" s="20"/>
      <c r="P1" s="20"/>
      <c r="Q1" s="20"/>
      <c r="R1" s="20"/>
      <c r="S1" s="20"/>
      <c r="T1" s="20"/>
    </row>
    <row r="2" spans="1:20" ht="15.6" customHeight="1" thickBot="1" x14ac:dyDescent="0.25">
      <c r="A2" s="94" t="s">
        <v>42</v>
      </c>
      <c r="B2" s="95"/>
      <c r="C2" s="95"/>
      <c r="D2" s="96"/>
      <c r="E2" s="97"/>
      <c r="F2" s="97"/>
      <c r="G2" s="97"/>
      <c r="H2" s="97"/>
      <c r="I2" s="98"/>
      <c r="J2" s="19"/>
      <c r="K2" s="19"/>
      <c r="L2" s="20"/>
      <c r="M2" s="20"/>
      <c r="N2" s="20"/>
      <c r="O2" s="20"/>
      <c r="P2" s="20"/>
      <c r="Q2" s="20"/>
      <c r="R2" s="20"/>
      <c r="S2" s="20"/>
      <c r="T2" s="20"/>
    </row>
    <row r="3" spans="1:20" ht="3.95" customHeight="1" x14ac:dyDescent="0.2">
      <c r="A3" s="2"/>
      <c r="B3" s="2"/>
      <c r="C3" s="22"/>
      <c r="D3" s="2"/>
      <c r="E3" s="2"/>
      <c r="F3" s="2"/>
      <c r="G3" s="2"/>
      <c r="H3" s="2"/>
      <c r="I3" s="2"/>
      <c r="J3" s="2"/>
      <c r="K3" s="2"/>
      <c r="L3" s="23"/>
      <c r="M3" s="20"/>
      <c r="N3" s="20"/>
      <c r="O3" s="20"/>
      <c r="P3" s="20"/>
      <c r="Q3" s="20"/>
      <c r="R3" s="20"/>
      <c r="S3" s="20"/>
      <c r="T3" s="20"/>
    </row>
    <row r="4" spans="1:20" ht="15.75" customHeight="1" thickBot="1" x14ac:dyDescent="0.25">
      <c r="A4" s="24" t="s">
        <v>30</v>
      </c>
      <c r="B4" s="81"/>
      <c r="C4" s="82"/>
      <c r="D4" s="82"/>
      <c r="E4" s="83"/>
      <c r="F4" s="83"/>
      <c r="G4" s="84"/>
      <c r="H4" s="2"/>
      <c r="I4" s="2"/>
      <c r="J4" s="77" t="s">
        <v>40</v>
      </c>
      <c r="K4" s="78"/>
      <c r="L4" s="20"/>
      <c r="M4" s="20"/>
      <c r="N4" s="20"/>
      <c r="O4" s="20"/>
      <c r="P4" s="20"/>
      <c r="Q4" s="20"/>
      <c r="R4" s="20"/>
      <c r="S4" s="20"/>
      <c r="T4" s="20"/>
    </row>
    <row r="5" spans="1:20" ht="15.75" customHeight="1" x14ac:dyDescent="0.2">
      <c r="A5" s="3"/>
      <c r="B5" s="85" t="s">
        <v>49</v>
      </c>
      <c r="C5" s="86"/>
      <c r="D5" s="86"/>
      <c r="E5" s="87"/>
      <c r="F5" s="87"/>
      <c r="G5" s="88"/>
      <c r="H5" s="2"/>
      <c r="I5" s="2"/>
      <c r="J5" s="78"/>
      <c r="K5" s="78"/>
      <c r="L5" s="23"/>
      <c r="M5" s="20"/>
      <c r="N5" s="67" t="s">
        <v>50</v>
      </c>
      <c r="O5" s="68"/>
      <c r="P5" s="68"/>
      <c r="Q5" s="68"/>
      <c r="R5" s="68"/>
      <c r="S5" s="68"/>
      <c r="T5" s="69"/>
    </row>
    <row r="6" spans="1:20" ht="3.95" customHeight="1" x14ac:dyDescent="0.2">
      <c r="A6" s="5"/>
      <c r="B6" s="2"/>
      <c r="C6" s="22"/>
      <c r="D6" s="2"/>
      <c r="E6" s="2"/>
      <c r="F6" s="2"/>
      <c r="G6" s="2"/>
      <c r="H6" s="2"/>
      <c r="I6" s="2"/>
      <c r="J6" s="78"/>
      <c r="K6" s="78"/>
      <c r="L6" s="23"/>
      <c r="M6" s="20"/>
      <c r="N6" s="70"/>
      <c r="O6" s="71"/>
      <c r="P6" s="71"/>
      <c r="Q6" s="71"/>
      <c r="R6" s="71"/>
      <c r="S6" s="71"/>
      <c r="T6" s="72"/>
    </row>
    <row r="7" spans="1:20" ht="15.6" customHeight="1" thickBot="1" x14ac:dyDescent="0.25">
      <c r="A7" s="25"/>
      <c r="B7" s="76" t="s">
        <v>31</v>
      </c>
      <c r="C7" s="76"/>
      <c r="D7" s="76" t="s">
        <v>32</v>
      </c>
      <c r="E7" s="76"/>
      <c r="F7" s="76" t="s">
        <v>44</v>
      </c>
      <c r="G7" s="76"/>
      <c r="H7" s="76" t="s">
        <v>33</v>
      </c>
      <c r="I7" s="76"/>
      <c r="J7" s="76" t="s">
        <v>45</v>
      </c>
      <c r="K7" s="76"/>
      <c r="L7" s="20"/>
      <c r="M7" s="20"/>
      <c r="N7" s="70"/>
      <c r="O7" s="71"/>
      <c r="P7" s="71"/>
      <c r="Q7" s="71"/>
      <c r="R7" s="71"/>
      <c r="S7" s="71"/>
      <c r="T7" s="72"/>
    </row>
    <row r="8" spans="1:20" ht="15.6" customHeight="1" x14ac:dyDescent="0.2">
      <c r="A8" s="26" t="s">
        <v>41</v>
      </c>
      <c r="B8" s="27" t="s">
        <v>3</v>
      </c>
      <c r="C8" s="28" t="s">
        <v>4</v>
      </c>
      <c r="D8" s="29" t="s">
        <v>5</v>
      </c>
      <c r="E8" s="29" t="s">
        <v>6</v>
      </c>
      <c r="F8" s="29" t="s">
        <v>5</v>
      </c>
      <c r="G8" s="29" t="s">
        <v>6</v>
      </c>
      <c r="H8" s="29" t="s">
        <v>7</v>
      </c>
      <c r="I8" s="29" t="s">
        <v>8</v>
      </c>
      <c r="J8" s="29" t="s">
        <v>46</v>
      </c>
      <c r="K8" s="29" t="s">
        <v>47</v>
      </c>
      <c r="L8" s="30" t="s">
        <v>27</v>
      </c>
      <c r="M8" s="20"/>
      <c r="N8" s="70"/>
      <c r="O8" s="71"/>
      <c r="P8" s="71"/>
      <c r="Q8" s="71"/>
      <c r="R8" s="71"/>
      <c r="S8" s="71"/>
      <c r="T8" s="72"/>
    </row>
    <row r="9" spans="1:20" ht="15.6" customHeight="1" x14ac:dyDescent="0.2">
      <c r="A9" s="31" t="s">
        <v>1</v>
      </c>
      <c r="B9" s="32"/>
      <c r="C9" s="33">
        <f>SUM(C10:C18)</f>
        <v>12400</v>
      </c>
      <c r="D9" s="34"/>
      <c r="E9" s="35">
        <f>SUM(E10:E18)</f>
        <v>39118</v>
      </c>
      <c r="F9" s="34"/>
      <c r="G9" s="36">
        <f>SUM(G10:G18)</f>
        <v>14618</v>
      </c>
      <c r="H9" s="34"/>
      <c r="I9" s="35">
        <f>SUM(I10:I18)</f>
        <v>31506.399999999998</v>
      </c>
      <c r="J9" s="34"/>
      <c r="K9" s="35">
        <f>SUM(K10:K18)</f>
        <v>31507</v>
      </c>
      <c r="L9" s="35">
        <f>SUM(C9,G9,I9,K9)</f>
        <v>90031.4</v>
      </c>
      <c r="M9" s="20"/>
      <c r="N9" s="70"/>
      <c r="O9" s="71"/>
      <c r="P9" s="71"/>
      <c r="Q9" s="71"/>
      <c r="R9" s="71"/>
      <c r="S9" s="71"/>
      <c r="T9" s="72"/>
    </row>
    <row r="10" spans="1:20" ht="15.6" customHeight="1" x14ac:dyDescent="0.2">
      <c r="A10" s="61" t="s">
        <v>52</v>
      </c>
      <c r="B10" s="38"/>
      <c r="C10" s="39">
        <v>4728</v>
      </c>
      <c r="D10" s="40"/>
      <c r="E10" s="41">
        <v>8160</v>
      </c>
      <c r="F10" s="40">
        <v>0</v>
      </c>
      <c r="G10" s="42">
        <v>3765</v>
      </c>
      <c r="H10" s="40"/>
      <c r="I10" s="41">
        <v>6979.6</v>
      </c>
      <c r="J10" s="40">
        <v>0</v>
      </c>
      <c r="K10" s="41">
        <v>6980</v>
      </c>
      <c r="L10" s="57">
        <f t="shared" ref="L10:L63" si="0">SUM(C10,G10,I10,K10)</f>
        <v>22452.6</v>
      </c>
      <c r="M10" s="20"/>
      <c r="N10" s="70"/>
      <c r="O10" s="71"/>
      <c r="P10" s="71"/>
      <c r="Q10" s="71"/>
      <c r="R10" s="71"/>
      <c r="S10" s="71"/>
      <c r="T10" s="72"/>
    </row>
    <row r="11" spans="1:20" ht="15.6" customHeight="1" x14ac:dyDescent="0.2">
      <c r="A11" s="61" t="s">
        <v>53</v>
      </c>
      <c r="B11" s="38"/>
      <c r="C11" s="39">
        <v>2801</v>
      </c>
      <c r="D11" s="40"/>
      <c r="E11" s="41">
        <v>5037</v>
      </c>
      <c r="F11" s="40">
        <v>0</v>
      </c>
      <c r="G11" s="42">
        <v>2273</v>
      </c>
      <c r="H11" s="40">
        <v>0</v>
      </c>
      <c r="I11" s="41">
        <v>4427.6000000000004</v>
      </c>
      <c r="J11" s="40">
        <v>0</v>
      </c>
      <c r="K11" s="41">
        <v>4428</v>
      </c>
      <c r="L11" s="57">
        <f t="shared" si="0"/>
        <v>13929.6</v>
      </c>
      <c r="M11" s="20"/>
      <c r="N11" s="70"/>
      <c r="O11" s="71"/>
      <c r="P11" s="71"/>
      <c r="Q11" s="71"/>
      <c r="R11" s="71"/>
      <c r="S11" s="71"/>
      <c r="T11" s="72"/>
    </row>
    <row r="12" spans="1:20" ht="15.6" customHeight="1" x14ac:dyDescent="0.2">
      <c r="A12" s="61" t="s">
        <v>54</v>
      </c>
      <c r="B12" s="38"/>
      <c r="C12" s="58">
        <v>3218</v>
      </c>
      <c r="D12" s="40"/>
      <c r="E12" s="41">
        <v>5767</v>
      </c>
      <c r="F12" s="40">
        <v>0</v>
      </c>
      <c r="G12" s="42">
        <v>5638</v>
      </c>
      <c r="H12" s="40">
        <v>0</v>
      </c>
      <c r="I12" s="41">
        <v>5923.3</v>
      </c>
      <c r="J12" s="40">
        <v>0</v>
      </c>
      <c r="K12" s="41">
        <v>5923</v>
      </c>
      <c r="L12" s="57">
        <f t="shared" si="0"/>
        <v>20702.3</v>
      </c>
      <c r="M12" s="20"/>
      <c r="N12" s="70"/>
      <c r="O12" s="71"/>
      <c r="P12" s="71"/>
      <c r="Q12" s="71"/>
      <c r="R12" s="71"/>
      <c r="S12" s="71"/>
      <c r="T12" s="72"/>
    </row>
    <row r="13" spans="1:20" ht="15.6" customHeight="1" x14ac:dyDescent="0.2">
      <c r="A13" s="61" t="s">
        <v>55</v>
      </c>
      <c r="B13" s="38"/>
      <c r="C13" s="39">
        <v>1653</v>
      </c>
      <c r="D13" s="40"/>
      <c r="E13" s="41">
        <v>3175</v>
      </c>
      <c r="F13" s="40">
        <v>0</v>
      </c>
      <c r="G13" s="42">
        <v>2942</v>
      </c>
      <c r="H13" s="40">
        <v>0</v>
      </c>
      <c r="I13" s="41">
        <v>3194</v>
      </c>
      <c r="J13" s="40">
        <v>0</v>
      </c>
      <c r="K13" s="41">
        <v>3194</v>
      </c>
      <c r="L13" s="57">
        <f t="shared" si="0"/>
        <v>10983</v>
      </c>
      <c r="M13" s="20"/>
      <c r="N13" s="70"/>
      <c r="O13" s="71"/>
      <c r="P13" s="71"/>
      <c r="Q13" s="71"/>
      <c r="R13" s="71"/>
      <c r="S13" s="71"/>
      <c r="T13" s="72"/>
    </row>
    <row r="14" spans="1:20" ht="15.6" customHeight="1" x14ac:dyDescent="0.2">
      <c r="A14" s="37" t="s">
        <v>74</v>
      </c>
      <c r="B14" s="38"/>
      <c r="C14" s="39">
        <v>0</v>
      </c>
      <c r="D14" s="40"/>
      <c r="E14" s="41">
        <v>9379</v>
      </c>
      <c r="F14" s="40">
        <v>0</v>
      </c>
      <c r="G14" s="42">
        <v>0</v>
      </c>
      <c r="H14" s="40">
        <v>0</v>
      </c>
      <c r="I14" s="41">
        <v>0</v>
      </c>
      <c r="J14" s="40">
        <v>0</v>
      </c>
      <c r="K14" s="41">
        <v>0</v>
      </c>
      <c r="L14" s="57">
        <f t="shared" si="0"/>
        <v>0</v>
      </c>
      <c r="M14" s="20"/>
      <c r="N14" s="70"/>
      <c r="O14" s="71"/>
      <c r="P14" s="71"/>
      <c r="Q14" s="71"/>
      <c r="R14" s="71"/>
      <c r="S14" s="71"/>
      <c r="T14" s="72"/>
    </row>
    <row r="15" spans="1:20" ht="15.6" customHeight="1" x14ac:dyDescent="0.2">
      <c r="A15" s="61" t="s">
        <v>75</v>
      </c>
      <c r="B15" s="38"/>
      <c r="C15" s="39">
        <v>0</v>
      </c>
      <c r="D15" s="40"/>
      <c r="E15" s="41">
        <v>7600</v>
      </c>
      <c r="F15" s="40">
        <v>0</v>
      </c>
      <c r="G15" s="42">
        <v>0</v>
      </c>
      <c r="H15" s="40">
        <v>0</v>
      </c>
      <c r="I15" s="41">
        <v>0</v>
      </c>
      <c r="J15" s="40">
        <v>0</v>
      </c>
      <c r="K15" s="41">
        <v>0</v>
      </c>
      <c r="L15" s="57">
        <f t="shared" si="0"/>
        <v>0</v>
      </c>
      <c r="M15" s="20"/>
      <c r="N15" s="70"/>
      <c r="O15" s="71"/>
      <c r="P15" s="71"/>
      <c r="Q15" s="71"/>
      <c r="R15" s="71"/>
      <c r="S15" s="71"/>
      <c r="T15" s="72"/>
    </row>
    <row r="16" spans="1:20" ht="15.6" customHeight="1" x14ac:dyDescent="0.2">
      <c r="A16" s="37" t="s">
        <v>77</v>
      </c>
      <c r="B16" s="38"/>
      <c r="C16" s="39">
        <v>0</v>
      </c>
      <c r="D16" s="40"/>
      <c r="E16" s="41">
        <v>0</v>
      </c>
      <c r="F16" s="40">
        <v>0</v>
      </c>
      <c r="G16" s="42">
        <v>0</v>
      </c>
      <c r="H16" s="40">
        <v>0</v>
      </c>
      <c r="I16" s="41">
        <v>6725.6</v>
      </c>
      <c r="J16" s="40">
        <v>0</v>
      </c>
      <c r="K16" s="41">
        <v>6726</v>
      </c>
      <c r="L16" s="57">
        <f t="shared" si="0"/>
        <v>13451.6</v>
      </c>
      <c r="M16" s="20"/>
      <c r="N16" s="70"/>
      <c r="O16" s="71"/>
      <c r="P16" s="71"/>
      <c r="Q16" s="71"/>
      <c r="R16" s="71"/>
      <c r="S16" s="71"/>
      <c r="T16" s="72"/>
    </row>
    <row r="17" spans="1:20" ht="15.6" customHeight="1" x14ac:dyDescent="0.2">
      <c r="A17" s="37" t="s">
        <v>78</v>
      </c>
      <c r="B17" s="38"/>
      <c r="C17" s="39">
        <v>0</v>
      </c>
      <c r="D17" s="40"/>
      <c r="E17" s="41">
        <v>0</v>
      </c>
      <c r="F17" s="40">
        <v>0</v>
      </c>
      <c r="G17" s="42">
        <v>0</v>
      </c>
      <c r="H17" s="40">
        <v>0</v>
      </c>
      <c r="I17" s="41">
        <v>4256.3</v>
      </c>
      <c r="J17" s="40">
        <v>0</v>
      </c>
      <c r="K17" s="41">
        <v>4256</v>
      </c>
      <c r="L17" s="57">
        <f t="shared" si="0"/>
        <v>8512.2999999999993</v>
      </c>
      <c r="M17" s="20"/>
      <c r="N17" s="70"/>
      <c r="O17" s="71"/>
      <c r="P17" s="71"/>
      <c r="Q17" s="71"/>
      <c r="R17" s="71"/>
      <c r="S17" s="71"/>
      <c r="T17" s="72"/>
    </row>
    <row r="18" spans="1:20" ht="15.6" customHeight="1" x14ac:dyDescent="0.2">
      <c r="A18" s="37"/>
      <c r="B18" s="38"/>
      <c r="C18" s="39">
        <v>0</v>
      </c>
      <c r="D18" s="40"/>
      <c r="E18" s="41">
        <v>0</v>
      </c>
      <c r="F18" s="40">
        <v>0</v>
      </c>
      <c r="G18" s="42">
        <v>0</v>
      </c>
      <c r="H18" s="40">
        <v>0</v>
      </c>
      <c r="I18" s="41">
        <v>0</v>
      </c>
      <c r="J18" s="40">
        <v>0</v>
      </c>
      <c r="K18" s="41">
        <v>0</v>
      </c>
      <c r="L18" s="57">
        <f t="shared" si="0"/>
        <v>0</v>
      </c>
      <c r="M18" s="20"/>
      <c r="N18" s="70"/>
      <c r="O18" s="71"/>
      <c r="P18" s="71"/>
      <c r="Q18" s="71"/>
      <c r="R18" s="71"/>
      <c r="S18" s="71"/>
      <c r="T18" s="72"/>
    </row>
    <row r="19" spans="1:20" ht="15.6" customHeight="1" x14ac:dyDescent="0.2">
      <c r="A19" s="31" t="s">
        <v>9</v>
      </c>
      <c r="B19" s="32"/>
      <c r="C19" s="33">
        <f>SUM(C20:C25)</f>
        <v>8400</v>
      </c>
      <c r="D19" s="34"/>
      <c r="E19" s="35">
        <f>SUM(E20:E25)</f>
        <v>52800</v>
      </c>
      <c r="F19" s="34"/>
      <c r="G19" s="36">
        <f>SUM(G20:G25)</f>
        <v>15975</v>
      </c>
      <c r="H19" s="34"/>
      <c r="I19" s="35">
        <f>SUM(I20:I25)</f>
        <v>41062.5</v>
      </c>
      <c r="J19" s="34"/>
      <c r="K19" s="35">
        <f>SUM(K20:K25)</f>
        <v>17062.5</v>
      </c>
      <c r="L19" s="35">
        <f t="shared" si="0"/>
        <v>82500</v>
      </c>
      <c r="M19" s="20"/>
      <c r="N19" s="70"/>
      <c r="O19" s="71"/>
      <c r="P19" s="71"/>
      <c r="Q19" s="71"/>
      <c r="R19" s="71"/>
      <c r="S19" s="71"/>
      <c r="T19" s="72"/>
    </row>
    <row r="20" spans="1:20" ht="15.6" customHeight="1" x14ac:dyDescent="0.2">
      <c r="A20" s="62" t="s">
        <v>56</v>
      </c>
      <c r="B20" s="38"/>
      <c r="C20" s="39">
        <v>6000</v>
      </c>
      <c r="D20" s="40"/>
      <c r="E20" s="41">
        <v>23000</v>
      </c>
      <c r="F20" s="40">
        <v>0</v>
      </c>
      <c r="G20" s="42">
        <v>7500</v>
      </c>
      <c r="H20" s="40">
        <v>0</v>
      </c>
      <c r="I20" s="41">
        <v>15500</v>
      </c>
      <c r="J20" s="40">
        <v>0</v>
      </c>
      <c r="K20" s="41"/>
      <c r="L20" s="57">
        <f t="shared" si="0"/>
        <v>29000</v>
      </c>
      <c r="M20" s="20"/>
      <c r="N20" s="70"/>
      <c r="O20" s="71"/>
      <c r="P20" s="71"/>
      <c r="Q20" s="71"/>
      <c r="R20" s="71"/>
      <c r="S20" s="71"/>
      <c r="T20" s="72"/>
    </row>
    <row r="21" spans="1:20" ht="15.6" customHeight="1" x14ac:dyDescent="0.2">
      <c r="A21" s="61" t="s">
        <v>57</v>
      </c>
      <c r="B21" s="38"/>
      <c r="C21" s="39">
        <v>2400</v>
      </c>
      <c r="D21" s="40"/>
      <c r="E21" s="41">
        <v>21300</v>
      </c>
      <c r="F21" s="40">
        <v>0</v>
      </c>
      <c r="G21" s="42">
        <v>8475</v>
      </c>
      <c r="H21" s="40">
        <v>0</v>
      </c>
      <c r="I21" s="41">
        <v>17062.5</v>
      </c>
      <c r="J21" s="40">
        <v>0</v>
      </c>
      <c r="K21" s="41">
        <v>17062.5</v>
      </c>
      <c r="L21" s="57">
        <f t="shared" si="0"/>
        <v>45000</v>
      </c>
      <c r="M21" s="20"/>
      <c r="N21" s="70"/>
      <c r="O21" s="71"/>
      <c r="P21" s="71"/>
      <c r="Q21" s="71"/>
      <c r="R21" s="71"/>
      <c r="S21" s="71"/>
      <c r="T21" s="72"/>
    </row>
    <row r="22" spans="1:20" ht="15.6" customHeight="1" x14ac:dyDescent="0.2">
      <c r="A22" s="63" t="s">
        <v>76</v>
      </c>
      <c r="B22" s="38"/>
      <c r="C22" s="39">
        <v>0</v>
      </c>
      <c r="D22" s="40"/>
      <c r="E22" s="41">
        <v>8500</v>
      </c>
      <c r="F22" s="40">
        <v>0</v>
      </c>
      <c r="G22" s="42">
        <v>0</v>
      </c>
      <c r="H22" s="40">
        <v>0</v>
      </c>
      <c r="I22" s="41">
        <v>8500</v>
      </c>
      <c r="J22" s="40">
        <v>0</v>
      </c>
      <c r="K22" s="41">
        <v>0</v>
      </c>
      <c r="L22" s="57">
        <f t="shared" si="0"/>
        <v>8500</v>
      </c>
      <c r="M22" s="20"/>
      <c r="N22" s="70"/>
      <c r="O22" s="71"/>
      <c r="P22" s="71"/>
      <c r="Q22" s="71"/>
      <c r="R22" s="71"/>
      <c r="S22" s="71"/>
      <c r="T22" s="72"/>
    </row>
    <row r="23" spans="1:20" ht="15.6" customHeight="1" x14ac:dyDescent="0.2">
      <c r="A23" s="37"/>
      <c r="B23" s="38"/>
      <c r="C23" s="39">
        <v>0</v>
      </c>
      <c r="D23" s="40"/>
      <c r="E23" s="41">
        <v>0</v>
      </c>
      <c r="F23" s="40">
        <v>0</v>
      </c>
      <c r="G23" s="42">
        <v>0</v>
      </c>
      <c r="H23" s="40">
        <v>0</v>
      </c>
      <c r="I23" s="41">
        <v>0</v>
      </c>
      <c r="J23" s="40">
        <v>0</v>
      </c>
      <c r="K23" s="41">
        <v>0</v>
      </c>
      <c r="L23" s="57">
        <f t="shared" si="0"/>
        <v>0</v>
      </c>
      <c r="M23" s="20"/>
      <c r="N23" s="70"/>
      <c r="O23" s="71"/>
      <c r="P23" s="71"/>
      <c r="Q23" s="71"/>
      <c r="R23" s="71"/>
      <c r="S23" s="71"/>
      <c r="T23" s="72"/>
    </row>
    <row r="24" spans="1:20" ht="15.6" customHeight="1" x14ac:dyDescent="0.2">
      <c r="A24" s="37"/>
      <c r="B24" s="38"/>
      <c r="C24" s="39">
        <v>0</v>
      </c>
      <c r="D24" s="40"/>
      <c r="E24" s="41">
        <v>0</v>
      </c>
      <c r="F24" s="40">
        <v>0</v>
      </c>
      <c r="G24" s="42">
        <v>0</v>
      </c>
      <c r="H24" s="40">
        <v>0</v>
      </c>
      <c r="I24" s="41">
        <v>0</v>
      </c>
      <c r="J24" s="40">
        <v>0</v>
      </c>
      <c r="K24" s="41">
        <v>0</v>
      </c>
      <c r="L24" s="57">
        <f t="shared" si="0"/>
        <v>0</v>
      </c>
      <c r="M24" s="20"/>
      <c r="N24" s="70"/>
      <c r="O24" s="71"/>
      <c r="P24" s="71"/>
      <c r="Q24" s="71"/>
      <c r="R24" s="71"/>
      <c r="S24" s="71"/>
      <c r="T24" s="72"/>
    </row>
    <row r="25" spans="1:20" ht="15.6" customHeight="1" x14ac:dyDescent="0.2">
      <c r="A25" s="37"/>
      <c r="B25" s="38"/>
      <c r="C25" s="39">
        <v>0</v>
      </c>
      <c r="D25" s="40"/>
      <c r="E25" s="41">
        <v>0</v>
      </c>
      <c r="F25" s="40">
        <v>0</v>
      </c>
      <c r="G25" s="42">
        <v>0</v>
      </c>
      <c r="H25" s="40">
        <v>0</v>
      </c>
      <c r="I25" s="41">
        <v>0</v>
      </c>
      <c r="J25" s="40">
        <v>0</v>
      </c>
      <c r="K25" s="41">
        <v>0</v>
      </c>
      <c r="L25" s="57">
        <f t="shared" si="0"/>
        <v>0</v>
      </c>
      <c r="M25" s="20"/>
      <c r="N25" s="70"/>
      <c r="O25" s="71"/>
      <c r="P25" s="71"/>
      <c r="Q25" s="71"/>
      <c r="R25" s="71"/>
      <c r="S25" s="71"/>
      <c r="T25" s="72"/>
    </row>
    <row r="26" spans="1:20" ht="15.6" customHeight="1" x14ac:dyDescent="0.2">
      <c r="A26" s="31" t="s">
        <v>10</v>
      </c>
      <c r="B26" s="32"/>
      <c r="C26" s="33">
        <f>SUM(C27:C32)</f>
        <v>1861</v>
      </c>
      <c r="D26" s="34"/>
      <c r="E26" s="35">
        <f>SUM(E27:E32)</f>
        <v>3305</v>
      </c>
      <c r="F26" s="34"/>
      <c r="G26" s="36">
        <f>SUM(G27:G32)</f>
        <v>2719.17</v>
      </c>
      <c r="H26" s="34"/>
      <c r="I26" s="35">
        <f>SUM(I27:I32)</f>
        <v>811</v>
      </c>
      <c r="J26" s="34"/>
      <c r="K26" s="35">
        <f>SUM(K27:K32)</f>
        <v>811</v>
      </c>
      <c r="L26" s="35">
        <f t="shared" si="0"/>
        <v>6202.17</v>
      </c>
      <c r="M26" s="20"/>
      <c r="N26" s="70"/>
      <c r="O26" s="71"/>
      <c r="P26" s="71"/>
      <c r="Q26" s="71"/>
      <c r="R26" s="71"/>
      <c r="S26" s="71"/>
      <c r="T26" s="72"/>
    </row>
    <row r="27" spans="1:20" ht="15.6" customHeight="1" x14ac:dyDescent="0.2">
      <c r="A27" s="61" t="s">
        <v>58</v>
      </c>
      <c r="B27" s="38"/>
      <c r="C27" s="39">
        <v>84</v>
      </c>
      <c r="D27" s="40"/>
      <c r="E27" s="41">
        <v>1055</v>
      </c>
      <c r="F27" s="40">
        <v>0</v>
      </c>
      <c r="G27" s="42">
        <v>44.4</v>
      </c>
      <c r="H27" s="40">
        <v>0</v>
      </c>
      <c r="I27" s="41">
        <v>100</v>
      </c>
      <c r="J27" s="40">
        <v>0</v>
      </c>
      <c r="K27" s="41">
        <v>100</v>
      </c>
      <c r="L27" s="57">
        <f t="shared" si="0"/>
        <v>328.4</v>
      </c>
      <c r="M27" s="20"/>
      <c r="N27" s="70"/>
      <c r="O27" s="71"/>
      <c r="P27" s="71"/>
      <c r="Q27" s="71"/>
      <c r="R27" s="71"/>
      <c r="S27" s="71"/>
      <c r="T27" s="72"/>
    </row>
    <row r="28" spans="1:20" ht="15.6" customHeight="1" x14ac:dyDescent="0.2">
      <c r="A28" s="61" t="s">
        <v>59</v>
      </c>
      <c r="B28" s="38"/>
      <c r="C28" s="39">
        <v>580</v>
      </c>
      <c r="D28" s="40"/>
      <c r="E28" s="41">
        <v>0</v>
      </c>
      <c r="F28" s="40">
        <v>0</v>
      </c>
      <c r="G28" s="42">
        <v>0</v>
      </c>
      <c r="H28" s="40">
        <v>0</v>
      </c>
      <c r="I28" s="41">
        <v>0</v>
      </c>
      <c r="J28" s="40">
        <v>0</v>
      </c>
      <c r="K28" s="41">
        <v>0</v>
      </c>
      <c r="L28" s="57">
        <f t="shared" si="0"/>
        <v>580</v>
      </c>
      <c r="M28" s="20"/>
      <c r="N28" s="70"/>
      <c r="O28" s="71"/>
      <c r="P28" s="71"/>
      <c r="Q28" s="71"/>
      <c r="R28" s="71"/>
      <c r="S28" s="71"/>
      <c r="T28" s="72"/>
    </row>
    <row r="29" spans="1:20" ht="15.6" customHeight="1" x14ac:dyDescent="0.2">
      <c r="A29" s="61" t="s">
        <v>60</v>
      </c>
      <c r="B29" s="38"/>
      <c r="C29" s="39">
        <v>1197</v>
      </c>
      <c r="D29" s="40"/>
      <c r="E29" s="41">
        <v>2250</v>
      </c>
      <c r="F29" s="40">
        <v>0</v>
      </c>
      <c r="G29" s="42">
        <v>2674.77</v>
      </c>
      <c r="H29" s="40">
        <v>0</v>
      </c>
      <c r="I29" s="41">
        <v>711</v>
      </c>
      <c r="J29" s="40">
        <v>0</v>
      </c>
      <c r="K29" s="41">
        <v>711</v>
      </c>
      <c r="L29" s="57">
        <f t="shared" si="0"/>
        <v>5293.77</v>
      </c>
      <c r="M29" s="20"/>
      <c r="N29" s="70"/>
      <c r="O29" s="71"/>
      <c r="P29" s="71"/>
      <c r="Q29" s="71"/>
      <c r="R29" s="71"/>
      <c r="S29" s="71"/>
      <c r="T29" s="72"/>
    </row>
    <row r="30" spans="1:20" ht="15.6" customHeight="1" x14ac:dyDescent="0.2">
      <c r="A30" s="37"/>
      <c r="B30" s="38"/>
      <c r="C30" s="39">
        <v>0</v>
      </c>
      <c r="D30" s="40"/>
      <c r="E30" s="41">
        <v>0</v>
      </c>
      <c r="F30" s="40">
        <v>0</v>
      </c>
      <c r="G30" s="42">
        <v>0</v>
      </c>
      <c r="H30" s="40">
        <v>0</v>
      </c>
      <c r="I30" s="41">
        <v>0</v>
      </c>
      <c r="J30" s="40">
        <v>0</v>
      </c>
      <c r="K30" s="41">
        <v>0</v>
      </c>
      <c r="L30" s="57">
        <f t="shared" si="0"/>
        <v>0</v>
      </c>
      <c r="M30" s="20"/>
      <c r="N30" s="70"/>
      <c r="O30" s="71"/>
      <c r="P30" s="71"/>
      <c r="Q30" s="71"/>
      <c r="R30" s="71"/>
      <c r="S30" s="71"/>
      <c r="T30" s="72"/>
    </row>
    <row r="31" spans="1:20" ht="15.6" customHeight="1" x14ac:dyDescent="0.2">
      <c r="A31" s="37"/>
      <c r="B31" s="38"/>
      <c r="C31" s="39">
        <v>0</v>
      </c>
      <c r="D31" s="40"/>
      <c r="E31" s="41">
        <v>0</v>
      </c>
      <c r="F31" s="40">
        <v>0</v>
      </c>
      <c r="G31" s="42">
        <v>0</v>
      </c>
      <c r="H31" s="40">
        <v>0</v>
      </c>
      <c r="I31" s="41">
        <v>0</v>
      </c>
      <c r="J31" s="40">
        <v>0</v>
      </c>
      <c r="K31" s="41">
        <v>0</v>
      </c>
      <c r="L31" s="57">
        <f t="shared" si="0"/>
        <v>0</v>
      </c>
      <c r="M31" s="20"/>
      <c r="N31" s="70"/>
      <c r="O31" s="71"/>
      <c r="P31" s="71"/>
      <c r="Q31" s="71"/>
      <c r="R31" s="71"/>
      <c r="S31" s="71"/>
      <c r="T31" s="72"/>
    </row>
    <row r="32" spans="1:20" ht="15.6" customHeight="1" x14ac:dyDescent="0.2">
      <c r="A32" s="37"/>
      <c r="B32" s="38"/>
      <c r="C32" s="39">
        <v>0</v>
      </c>
      <c r="D32" s="40"/>
      <c r="E32" s="41">
        <v>0</v>
      </c>
      <c r="F32" s="40">
        <v>0</v>
      </c>
      <c r="G32" s="42">
        <v>0</v>
      </c>
      <c r="H32" s="40">
        <v>0</v>
      </c>
      <c r="I32" s="41">
        <v>0</v>
      </c>
      <c r="J32" s="40">
        <v>0</v>
      </c>
      <c r="K32" s="41">
        <v>0</v>
      </c>
      <c r="L32" s="57">
        <f t="shared" si="0"/>
        <v>0</v>
      </c>
      <c r="M32" s="20"/>
      <c r="N32" s="70"/>
      <c r="O32" s="71"/>
      <c r="P32" s="71"/>
      <c r="Q32" s="71"/>
      <c r="R32" s="71"/>
      <c r="S32" s="71"/>
      <c r="T32" s="72"/>
    </row>
    <row r="33" spans="1:20" ht="15.6" customHeight="1" x14ac:dyDescent="0.2">
      <c r="A33" s="31" t="s">
        <v>2</v>
      </c>
      <c r="B33" s="32"/>
      <c r="C33" s="33">
        <f>SUM(C34:C38)</f>
        <v>4850</v>
      </c>
      <c r="D33" s="34"/>
      <c r="E33" s="35">
        <f>SUM(E34:E38)</f>
        <v>8657</v>
      </c>
      <c r="F33" s="34"/>
      <c r="G33" s="36">
        <f>SUM(G34:G38)</f>
        <v>642</v>
      </c>
      <c r="H33" s="34"/>
      <c r="I33" s="35">
        <f>SUM(I34:I38)</f>
        <v>8657</v>
      </c>
      <c r="J33" s="34"/>
      <c r="K33" s="35">
        <f>SUM(K34:K38)</f>
        <v>8657</v>
      </c>
      <c r="L33" s="35">
        <f t="shared" si="0"/>
        <v>22806</v>
      </c>
      <c r="M33" s="20"/>
      <c r="N33" s="70"/>
      <c r="O33" s="71"/>
      <c r="P33" s="71"/>
      <c r="Q33" s="71"/>
      <c r="R33" s="71"/>
      <c r="S33" s="71"/>
      <c r="T33" s="72"/>
    </row>
    <row r="34" spans="1:20" ht="15.6" customHeight="1" x14ac:dyDescent="0.2">
      <c r="A34" s="61" t="s">
        <v>61</v>
      </c>
      <c r="B34" s="38"/>
      <c r="C34" s="39">
        <v>1558</v>
      </c>
      <c r="D34" s="40"/>
      <c r="E34" s="41">
        <v>3377</v>
      </c>
      <c r="F34" s="40">
        <v>0</v>
      </c>
      <c r="G34" s="42">
        <v>375</v>
      </c>
      <c r="H34" s="40">
        <v>0</v>
      </c>
      <c r="I34" s="41">
        <v>3377</v>
      </c>
      <c r="J34" s="40">
        <v>0</v>
      </c>
      <c r="K34" s="41">
        <v>3377</v>
      </c>
      <c r="L34" s="57">
        <f t="shared" si="0"/>
        <v>8687</v>
      </c>
      <c r="M34" s="20"/>
      <c r="N34" s="70"/>
      <c r="O34" s="71"/>
      <c r="P34" s="71"/>
      <c r="Q34" s="71"/>
      <c r="R34" s="71"/>
      <c r="S34" s="71"/>
      <c r="T34" s="72"/>
    </row>
    <row r="35" spans="1:20" ht="15.6" customHeight="1" x14ac:dyDescent="0.2">
      <c r="A35" s="61" t="s">
        <v>62</v>
      </c>
      <c r="B35" s="38"/>
      <c r="C35" s="39">
        <v>960</v>
      </c>
      <c r="D35" s="40"/>
      <c r="E35" s="41">
        <v>1902</v>
      </c>
      <c r="F35" s="40">
        <v>0</v>
      </c>
      <c r="G35" s="42">
        <v>0</v>
      </c>
      <c r="H35" s="40">
        <v>0</v>
      </c>
      <c r="I35" s="41">
        <v>1902</v>
      </c>
      <c r="J35" s="40">
        <v>0</v>
      </c>
      <c r="K35" s="41">
        <v>1902</v>
      </c>
      <c r="L35" s="57">
        <f t="shared" si="0"/>
        <v>4764</v>
      </c>
      <c r="M35" s="20"/>
      <c r="N35" s="70"/>
      <c r="O35" s="71"/>
      <c r="P35" s="71"/>
      <c r="Q35" s="71"/>
      <c r="R35" s="71"/>
      <c r="S35" s="71"/>
      <c r="T35" s="72"/>
    </row>
    <row r="36" spans="1:20" ht="15.6" customHeight="1" x14ac:dyDescent="0.2">
      <c r="A36" s="61" t="s">
        <v>63</v>
      </c>
      <c r="B36" s="38"/>
      <c r="C36" s="39">
        <v>1009</v>
      </c>
      <c r="D36" s="40"/>
      <c r="E36" s="41">
        <v>2168</v>
      </c>
      <c r="F36" s="40">
        <v>0</v>
      </c>
      <c r="G36" s="42">
        <v>267</v>
      </c>
      <c r="H36" s="40">
        <v>0</v>
      </c>
      <c r="I36" s="41">
        <v>2168</v>
      </c>
      <c r="J36" s="40">
        <v>0</v>
      </c>
      <c r="K36" s="41">
        <v>2168</v>
      </c>
      <c r="L36" s="57">
        <f t="shared" si="0"/>
        <v>5612</v>
      </c>
      <c r="M36" s="20"/>
      <c r="N36" s="70"/>
      <c r="O36" s="71"/>
      <c r="P36" s="71"/>
      <c r="Q36" s="71"/>
      <c r="R36" s="71"/>
      <c r="S36" s="71"/>
      <c r="T36" s="72"/>
    </row>
    <row r="37" spans="1:20" ht="15.6" customHeight="1" x14ac:dyDescent="0.2">
      <c r="A37" s="61" t="s">
        <v>64</v>
      </c>
      <c r="B37" s="38"/>
      <c r="C37" s="39">
        <v>751</v>
      </c>
      <c r="D37" s="40"/>
      <c r="E37" s="41">
        <v>1210</v>
      </c>
      <c r="F37" s="40">
        <v>0</v>
      </c>
      <c r="G37" s="42">
        <v>0</v>
      </c>
      <c r="H37" s="40">
        <v>0</v>
      </c>
      <c r="I37" s="41">
        <v>1210</v>
      </c>
      <c r="J37" s="40">
        <v>0</v>
      </c>
      <c r="K37" s="41">
        <v>1210</v>
      </c>
      <c r="L37" s="57">
        <f t="shared" si="0"/>
        <v>3171</v>
      </c>
      <c r="M37" s="20"/>
      <c r="N37" s="70"/>
      <c r="O37" s="71"/>
      <c r="P37" s="71"/>
      <c r="Q37" s="71"/>
      <c r="R37" s="71"/>
      <c r="S37" s="71"/>
      <c r="T37" s="72"/>
    </row>
    <row r="38" spans="1:20" ht="15.6" customHeight="1" x14ac:dyDescent="0.2">
      <c r="A38" s="61" t="s">
        <v>65</v>
      </c>
      <c r="B38" s="38"/>
      <c r="C38" s="39">
        <v>572</v>
      </c>
      <c r="D38" s="40"/>
      <c r="E38" s="41">
        <v>0</v>
      </c>
      <c r="F38" s="40">
        <v>0</v>
      </c>
      <c r="G38" s="42">
        <v>0</v>
      </c>
      <c r="H38" s="40">
        <v>0</v>
      </c>
      <c r="I38" s="41">
        <v>0</v>
      </c>
      <c r="J38" s="40">
        <v>0</v>
      </c>
      <c r="K38" s="41">
        <v>0</v>
      </c>
      <c r="L38" s="57">
        <f t="shared" si="0"/>
        <v>572</v>
      </c>
      <c r="M38" s="20"/>
      <c r="N38" s="70"/>
      <c r="O38" s="71"/>
      <c r="P38" s="71"/>
      <c r="Q38" s="71"/>
      <c r="R38" s="71"/>
      <c r="S38" s="71"/>
      <c r="T38" s="72"/>
    </row>
    <row r="39" spans="1:20" ht="15.6" customHeight="1" x14ac:dyDescent="0.2">
      <c r="A39" s="31" t="s">
        <v>19</v>
      </c>
      <c r="B39" s="32"/>
      <c r="C39" s="33">
        <f>SUM(C40:C50)</f>
        <v>0</v>
      </c>
      <c r="D39" s="34"/>
      <c r="E39" s="35">
        <f>SUM(E40:E50)</f>
        <v>2400</v>
      </c>
      <c r="F39" s="34"/>
      <c r="G39" s="36">
        <f>SUM(G40:G50)</f>
        <v>2400</v>
      </c>
      <c r="H39" s="34"/>
      <c r="I39" s="35">
        <f>SUM(I40:I50)</f>
        <v>2400</v>
      </c>
      <c r="J39" s="34"/>
      <c r="K39" s="35">
        <f>SUM(K40:K50)</f>
        <v>2400</v>
      </c>
      <c r="L39" s="35">
        <f t="shared" si="0"/>
        <v>7200</v>
      </c>
      <c r="M39" s="20"/>
      <c r="N39" s="70"/>
      <c r="O39" s="71"/>
      <c r="P39" s="71"/>
      <c r="Q39" s="71"/>
      <c r="R39" s="71"/>
      <c r="S39" s="71"/>
      <c r="T39" s="72"/>
    </row>
    <row r="40" spans="1:20" ht="15.6" customHeight="1" x14ac:dyDescent="0.2">
      <c r="A40" s="37" t="s">
        <v>66</v>
      </c>
      <c r="B40" s="38"/>
      <c r="C40" s="39">
        <v>0</v>
      </c>
      <c r="D40" s="40"/>
      <c r="E40" s="41">
        <v>2400</v>
      </c>
      <c r="F40" s="40">
        <v>0</v>
      </c>
      <c r="G40" s="42">
        <v>2400</v>
      </c>
      <c r="H40" s="40">
        <v>0</v>
      </c>
      <c r="I40" s="41">
        <v>2400</v>
      </c>
      <c r="J40" s="40">
        <v>0</v>
      </c>
      <c r="K40" s="41">
        <v>2400</v>
      </c>
      <c r="L40" s="57">
        <f t="shared" si="0"/>
        <v>7200</v>
      </c>
      <c r="M40" s="20"/>
      <c r="N40" s="70"/>
      <c r="O40" s="71"/>
      <c r="P40" s="71"/>
      <c r="Q40" s="71"/>
      <c r="R40" s="71"/>
      <c r="S40" s="71"/>
      <c r="T40" s="72"/>
    </row>
    <row r="41" spans="1:20" ht="15.6" customHeight="1" x14ac:dyDescent="0.2">
      <c r="A41" s="37"/>
      <c r="B41" s="38"/>
      <c r="C41" s="39">
        <v>0</v>
      </c>
      <c r="D41" s="40"/>
      <c r="E41" s="41">
        <v>0</v>
      </c>
      <c r="F41" s="40">
        <v>0</v>
      </c>
      <c r="G41" s="42">
        <v>0</v>
      </c>
      <c r="H41" s="40">
        <v>0</v>
      </c>
      <c r="I41" s="41">
        <v>0</v>
      </c>
      <c r="J41" s="40">
        <v>0</v>
      </c>
      <c r="K41" s="41">
        <v>0</v>
      </c>
      <c r="L41" s="57">
        <f t="shared" si="0"/>
        <v>0</v>
      </c>
      <c r="M41" s="20"/>
      <c r="N41" s="70"/>
      <c r="O41" s="71"/>
      <c r="P41" s="71"/>
      <c r="Q41" s="71"/>
      <c r="R41" s="71"/>
      <c r="S41" s="71"/>
      <c r="T41" s="72"/>
    </row>
    <row r="42" spans="1:20" ht="15.6" customHeight="1" x14ac:dyDescent="0.2">
      <c r="A42" s="37"/>
      <c r="B42" s="38"/>
      <c r="C42" s="39">
        <v>0</v>
      </c>
      <c r="D42" s="40"/>
      <c r="E42" s="41">
        <v>0</v>
      </c>
      <c r="F42" s="40">
        <v>0</v>
      </c>
      <c r="G42" s="42">
        <v>0</v>
      </c>
      <c r="H42" s="40">
        <v>0</v>
      </c>
      <c r="I42" s="41">
        <v>0</v>
      </c>
      <c r="J42" s="40">
        <v>0</v>
      </c>
      <c r="K42" s="41">
        <v>0</v>
      </c>
      <c r="L42" s="57">
        <f t="shared" si="0"/>
        <v>0</v>
      </c>
      <c r="M42" s="20"/>
      <c r="N42" s="70"/>
      <c r="O42" s="71"/>
      <c r="P42" s="71"/>
      <c r="Q42" s="71"/>
      <c r="R42" s="71"/>
      <c r="S42" s="71"/>
      <c r="T42" s="72"/>
    </row>
    <row r="43" spans="1:20" ht="15.6" customHeight="1" x14ac:dyDescent="0.2">
      <c r="A43" s="37"/>
      <c r="B43" s="38"/>
      <c r="C43" s="39">
        <v>0</v>
      </c>
      <c r="D43" s="40"/>
      <c r="E43" s="41">
        <v>0</v>
      </c>
      <c r="F43" s="40">
        <v>0</v>
      </c>
      <c r="G43" s="42">
        <v>0</v>
      </c>
      <c r="H43" s="40">
        <v>0</v>
      </c>
      <c r="I43" s="41">
        <v>0</v>
      </c>
      <c r="J43" s="40">
        <v>0</v>
      </c>
      <c r="K43" s="41">
        <v>0</v>
      </c>
      <c r="L43" s="57">
        <f t="shared" si="0"/>
        <v>0</v>
      </c>
      <c r="M43" s="20"/>
      <c r="N43" s="70"/>
      <c r="O43" s="71"/>
      <c r="P43" s="71"/>
      <c r="Q43" s="71"/>
      <c r="R43" s="71"/>
      <c r="S43" s="71"/>
      <c r="T43" s="72"/>
    </row>
    <row r="44" spans="1:20" ht="15.6" customHeight="1" x14ac:dyDescent="0.2">
      <c r="A44" s="37"/>
      <c r="B44" s="38"/>
      <c r="C44" s="39">
        <v>0</v>
      </c>
      <c r="D44" s="40"/>
      <c r="E44" s="41">
        <v>0</v>
      </c>
      <c r="F44" s="40">
        <v>0</v>
      </c>
      <c r="G44" s="42">
        <v>0</v>
      </c>
      <c r="H44" s="40">
        <v>0</v>
      </c>
      <c r="I44" s="41">
        <v>0</v>
      </c>
      <c r="J44" s="40">
        <v>0</v>
      </c>
      <c r="K44" s="41">
        <v>0</v>
      </c>
      <c r="L44" s="57">
        <f t="shared" si="0"/>
        <v>0</v>
      </c>
      <c r="M44" s="20"/>
      <c r="N44" s="70"/>
      <c r="O44" s="71"/>
      <c r="P44" s="71"/>
      <c r="Q44" s="71"/>
      <c r="R44" s="71"/>
      <c r="S44" s="71"/>
      <c r="T44" s="72"/>
    </row>
    <row r="45" spans="1:20" ht="15.6" customHeight="1" x14ac:dyDescent="0.2">
      <c r="A45" s="37"/>
      <c r="B45" s="38"/>
      <c r="C45" s="39">
        <v>0</v>
      </c>
      <c r="D45" s="40"/>
      <c r="E45" s="41">
        <v>0</v>
      </c>
      <c r="F45" s="40">
        <v>0</v>
      </c>
      <c r="G45" s="42">
        <v>0</v>
      </c>
      <c r="H45" s="40">
        <v>0</v>
      </c>
      <c r="I45" s="41">
        <v>0</v>
      </c>
      <c r="J45" s="40">
        <v>0</v>
      </c>
      <c r="K45" s="41">
        <v>0</v>
      </c>
      <c r="L45" s="57">
        <f t="shared" si="0"/>
        <v>0</v>
      </c>
      <c r="M45" s="20"/>
      <c r="N45" s="70"/>
      <c r="O45" s="71"/>
      <c r="P45" s="71"/>
      <c r="Q45" s="71"/>
      <c r="R45" s="71"/>
      <c r="S45" s="71"/>
      <c r="T45" s="72"/>
    </row>
    <row r="46" spans="1:20" ht="15.6" customHeight="1" x14ac:dyDescent="0.2">
      <c r="A46" s="37"/>
      <c r="B46" s="38"/>
      <c r="C46" s="39">
        <v>0</v>
      </c>
      <c r="D46" s="40"/>
      <c r="E46" s="41">
        <v>0</v>
      </c>
      <c r="F46" s="40">
        <v>0</v>
      </c>
      <c r="G46" s="42">
        <v>0</v>
      </c>
      <c r="H46" s="40">
        <v>0</v>
      </c>
      <c r="I46" s="41">
        <v>0</v>
      </c>
      <c r="J46" s="40">
        <v>0</v>
      </c>
      <c r="K46" s="41">
        <v>0</v>
      </c>
      <c r="L46" s="57">
        <f t="shared" si="0"/>
        <v>0</v>
      </c>
      <c r="M46" s="20"/>
      <c r="N46" s="70"/>
      <c r="O46" s="71"/>
      <c r="P46" s="71"/>
      <c r="Q46" s="71"/>
      <c r="R46" s="71"/>
      <c r="S46" s="71"/>
      <c r="T46" s="72"/>
    </row>
    <row r="47" spans="1:20" ht="15.6" customHeight="1" x14ac:dyDescent="0.2">
      <c r="A47" s="37"/>
      <c r="B47" s="38"/>
      <c r="C47" s="39">
        <v>0</v>
      </c>
      <c r="D47" s="40"/>
      <c r="E47" s="41">
        <v>0</v>
      </c>
      <c r="F47" s="40">
        <v>0</v>
      </c>
      <c r="G47" s="42">
        <v>0</v>
      </c>
      <c r="H47" s="40">
        <v>0</v>
      </c>
      <c r="I47" s="41">
        <v>0</v>
      </c>
      <c r="J47" s="40">
        <v>0</v>
      </c>
      <c r="K47" s="41">
        <v>0</v>
      </c>
      <c r="L47" s="57">
        <f t="shared" si="0"/>
        <v>0</v>
      </c>
      <c r="M47" s="20"/>
      <c r="N47" s="70"/>
      <c r="O47" s="71"/>
      <c r="P47" s="71"/>
      <c r="Q47" s="71"/>
      <c r="R47" s="71"/>
      <c r="S47" s="71"/>
      <c r="T47" s="72"/>
    </row>
    <row r="48" spans="1:20" ht="15.6" customHeight="1" x14ac:dyDescent="0.2">
      <c r="A48" s="37"/>
      <c r="B48" s="38"/>
      <c r="C48" s="39">
        <v>0</v>
      </c>
      <c r="D48" s="40"/>
      <c r="E48" s="41">
        <v>0</v>
      </c>
      <c r="F48" s="40">
        <v>0</v>
      </c>
      <c r="G48" s="42">
        <v>0</v>
      </c>
      <c r="H48" s="40">
        <v>0</v>
      </c>
      <c r="I48" s="41">
        <v>0</v>
      </c>
      <c r="J48" s="40">
        <v>0</v>
      </c>
      <c r="K48" s="41">
        <v>0</v>
      </c>
      <c r="L48" s="57">
        <f t="shared" si="0"/>
        <v>0</v>
      </c>
      <c r="M48" s="20"/>
      <c r="N48" s="70"/>
      <c r="O48" s="71"/>
      <c r="P48" s="71"/>
      <c r="Q48" s="71"/>
      <c r="R48" s="71"/>
      <c r="S48" s="71"/>
      <c r="T48" s="72"/>
    </row>
    <row r="49" spans="1:20" ht="15.6" customHeight="1" x14ac:dyDescent="0.2">
      <c r="A49" s="37"/>
      <c r="B49" s="38"/>
      <c r="C49" s="39">
        <v>0</v>
      </c>
      <c r="D49" s="40"/>
      <c r="E49" s="41">
        <v>0</v>
      </c>
      <c r="F49" s="40">
        <v>0</v>
      </c>
      <c r="G49" s="42">
        <v>0</v>
      </c>
      <c r="H49" s="40">
        <v>0</v>
      </c>
      <c r="I49" s="41">
        <v>0</v>
      </c>
      <c r="J49" s="40">
        <v>0</v>
      </c>
      <c r="K49" s="41">
        <v>0</v>
      </c>
      <c r="L49" s="57">
        <f t="shared" si="0"/>
        <v>0</v>
      </c>
      <c r="M49" s="20"/>
      <c r="N49" s="70"/>
      <c r="O49" s="71"/>
      <c r="P49" s="71"/>
      <c r="Q49" s="71"/>
      <c r="R49" s="71"/>
      <c r="S49" s="71"/>
      <c r="T49" s="72"/>
    </row>
    <row r="50" spans="1:20" ht="15.6" customHeight="1" x14ac:dyDescent="0.2">
      <c r="A50" s="37"/>
      <c r="B50" s="38"/>
      <c r="C50" s="39">
        <v>0</v>
      </c>
      <c r="D50" s="40"/>
      <c r="E50" s="41">
        <v>0</v>
      </c>
      <c r="F50" s="40">
        <v>0</v>
      </c>
      <c r="G50" s="42">
        <v>0</v>
      </c>
      <c r="H50" s="40">
        <v>0</v>
      </c>
      <c r="I50" s="41">
        <v>0</v>
      </c>
      <c r="J50" s="40">
        <v>0</v>
      </c>
      <c r="K50" s="41">
        <v>0</v>
      </c>
      <c r="L50" s="57">
        <f t="shared" si="0"/>
        <v>0</v>
      </c>
      <c r="M50" s="20"/>
      <c r="N50" s="70"/>
      <c r="O50" s="71"/>
      <c r="P50" s="71"/>
      <c r="Q50" s="71"/>
      <c r="R50" s="71"/>
      <c r="S50" s="71"/>
      <c r="T50" s="72"/>
    </row>
    <row r="51" spans="1:20" ht="15.6" customHeight="1" x14ac:dyDescent="0.2">
      <c r="A51" s="31" t="s">
        <v>11</v>
      </c>
      <c r="B51" s="32"/>
      <c r="C51" s="33">
        <f>SUM(C52:C62)</f>
        <v>3418</v>
      </c>
      <c r="D51" s="34"/>
      <c r="E51" s="35">
        <f>SUM(E52:E62)</f>
        <v>35789</v>
      </c>
      <c r="F51" s="34"/>
      <c r="G51" s="36">
        <f>SUM(G52:G62)</f>
        <v>13643.08</v>
      </c>
      <c r="H51" s="34"/>
      <c r="I51" s="35">
        <f>SUM(I52:I62)</f>
        <v>23859.48</v>
      </c>
      <c r="J51" s="34"/>
      <c r="K51" s="35">
        <f>SUM(K52:K62)</f>
        <v>36579.479999999996</v>
      </c>
      <c r="L51" s="35">
        <f t="shared" si="0"/>
        <v>77500.039999999994</v>
      </c>
      <c r="M51" s="20"/>
      <c r="N51" s="70"/>
      <c r="O51" s="71"/>
      <c r="P51" s="71"/>
      <c r="Q51" s="71"/>
      <c r="R51" s="71"/>
      <c r="S51" s="71"/>
      <c r="T51" s="72"/>
    </row>
    <row r="52" spans="1:20" ht="15.6" customHeight="1" x14ac:dyDescent="0.2">
      <c r="A52" s="64" t="s">
        <v>67</v>
      </c>
      <c r="B52" s="38"/>
      <c r="C52" s="39">
        <v>0</v>
      </c>
      <c r="D52" s="40"/>
      <c r="E52" s="41">
        <v>0</v>
      </c>
      <c r="F52" s="40">
        <v>0</v>
      </c>
      <c r="G52" s="42">
        <v>0</v>
      </c>
      <c r="H52" s="40">
        <v>0</v>
      </c>
      <c r="I52" s="41">
        <v>0</v>
      </c>
      <c r="J52" s="40">
        <v>0</v>
      </c>
      <c r="K52" s="41">
        <v>12720</v>
      </c>
      <c r="L52" s="57">
        <f t="shared" si="0"/>
        <v>12720</v>
      </c>
      <c r="M52" s="20"/>
      <c r="N52" s="70"/>
      <c r="O52" s="71"/>
      <c r="P52" s="71"/>
      <c r="Q52" s="71"/>
      <c r="R52" s="71"/>
      <c r="S52" s="71"/>
      <c r="T52" s="72"/>
    </row>
    <row r="53" spans="1:20" ht="15.6" customHeight="1" x14ac:dyDescent="0.2">
      <c r="A53" s="64" t="s">
        <v>68</v>
      </c>
      <c r="B53" s="38"/>
      <c r="C53" s="39">
        <v>294</v>
      </c>
      <c r="D53" s="40"/>
      <c r="E53" s="41">
        <v>13165</v>
      </c>
      <c r="F53" s="40">
        <v>0</v>
      </c>
      <c r="G53" s="42">
        <v>7022.64</v>
      </c>
      <c r="H53" s="40">
        <v>0</v>
      </c>
      <c r="I53" s="41">
        <v>8353</v>
      </c>
      <c r="J53" s="40">
        <v>0</v>
      </c>
      <c r="K53" s="41">
        <v>8353</v>
      </c>
      <c r="L53" s="57">
        <f t="shared" si="0"/>
        <v>24022.639999999999</v>
      </c>
      <c r="M53" s="20"/>
      <c r="N53" s="70"/>
      <c r="O53" s="71"/>
      <c r="P53" s="71"/>
      <c r="Q53" s="71"/>
      <c r="R53" s="71"/>
      <c r="S53" s="71"/>
      <c r="T53" s="72"/>
    </row>
    <row r="54" spans="1:20" ht="15.6" customHeight="1" x14ac:dyDescent="0.2">
      <c r="A54" s="64" t="s">
        <v>69</v>
      </c>
      <c r="B54" s="38"/>
      <c r="C54" s="39">
        <v>100</v>
      </c>
      <c r="D54" s="40"/>
      <c r="E54" s="41">
        <v>1700</v>
      </c>
      <c r="F54" s="40">
        <v>0</v>
      </c>
      <c r="G54" s="42">
        <v>696.02</v>
      </c>
      <c r="H54" s="40">
        <v>0</v>
      </c>
      <c r="I54" s="41">
        <v>1200</v>
      </c>
      <c r="J54" s="40">
        <v>0</v>
      </c>
      <c r="K54" s="41">
        <v>1200</v>
      </c>
      <c r="L54" s="57">
        <f t="shared" si="0"/>
        <v>3196.02</v>
      </c>
      <c r="M54" s="20"/>
      <c r="N54" s="70"/>
      <c r="O54" s="71"/>
      <c r="P54" s="71"/>
      <c r="Q54" s="71"/>
      <c r="R54" s="71"/>
      <c r="S54" s="71"/>
      <c r="T54" s="72"/>
    </row>
    <row r="55" spans="1:20" ht="15.6" customHeight="1" x14ac:dyDescent="0.2">
      <c r="A55" s="59" t="s">
        <v>70</v>
      </c>
      <c r="B55" s="38"/>
      <c r="C55" s="39">
        <v>0</v>
      </c>
      <c r="D55" s="40"/>
      <c r="E55" s="41">
        <v>9750</v>
      </c>
      <c r="F55" s="40">
        <v>0</v>
      </c>
      <c r="G55" s="42">
        <v>0</v>
      </c>
      <c r="H55" s="40">
        <v>0</v>
      </c>
      <c r="I55" s="41">
        <v>4875</v>
      </c>
      <c r="J55" s="40">
        <v>0</v>
      </c>
      <c r="K55" s="41">
        <v>4875</v>
      </c>
      <c r="L55" s="57">
        <f t="shared" si="0"/>
        <v>9750</v>
      </c>
      <c r="M55" s="20"/>
      <c r="N55" s="70"/>
      <c r="O55" s="71"/>
      <c r="P55" s="71"/>
      <c r="Q55" s="71"/>
      <c r="R55" s="71"/>
      <c r="S55" s="71"/>
      <c r="T55" s="72"/>
    </row>
    <row r="56" spans="1:20" ht="15.6" customHeight="1" x14ac:dyDescent="0.2">
      <c r="A56" s="59" t="s">
        <v>71</v>
      </c>
      <c r="B56" s="38"/>
      <c r="C56" s="39">
        <v>0</v>
      </c>
      <c r="D56" s="40"/>
      <c r="E56" s="41">
        <v>675</v>
      </c>
      <c r="F56" s="40">
        <v>0</v>
      </c>
      <c r="G56" s="42">
        <v>836</v>
      </c>
      <c r="H56" s="40">
        <v>0</v>
      </c>
      <c r="I56" s="41">
        <v>836</v>
      </c>
      <c r="J56" s="40">
        <v>0</v>
      </c>
      <c r="K56" s="41">
        <v>836</v>
      </c>
      <c r="L56" s="57">
        <f t="shared" si="0"/>
        <v>2508</v>
      </c>
      <c r="M56" s="20"/>
      <c r="N56" s="70"/>
      <c r="O56" s="71"/>
      <c r="P56" s="71"/>
      <c r="Q56" s="71"/>
      <c r="R56" s="71"/>
      <c r="S56" s="71"/>
      <c r="T56" s="72"/>
    </row>
    <row r="57" spans="1:20" ht="15.6" customHeight="1" x14ac:dyDescent="0.2">
      <c r="A57" s="59" t="s">
        <v>79</v>
      </c>
      <c r="B57" s="38"/>
      <c r="C57" s="39">
        <v>0</v>
      </c>
      <c r="D57" s="40"/>
      <c r="E57" s="41">
        <v>719</v>
      </c>
      <c r="F57" s="40">
        <v>0</v>
      </c>
      <c r="G57" s="42">
        <v>1433.42</v>
      </c>
      <c r="H57" s="40">
        <v>0</v>
      </c>
      <c r="I57" s="41">
        <v>719</v>
      </c>
      <c r="J57" s="40">
        <v>0</v>
      </c>
      <c r="K57" s="41">
        <v>719</v>
      </c>
      <c r="L57" s="57">
        <f t="shared" si="0"/>
        <v>2871.42</v>
      </c>
      <c r="M57" s="20"/>
      <c r="N57" s="70"/>
      <c r="O57" s="71"/>
      <c r="P57" s="71"/>
      <c r="Q57" s="71"/>
      <c r="R57" s="71"/>
      <c r="S57" s="71"/>
      <c r="T57" s="72"/>
    </row>
    <row r="58" spans="1:20" ht="15.6" customHeight="1" x14ac:dyDescent="0.2">
      <c r="A58" s="65" t="s">
        <v>72</v>
      </c>
      <c r="B58" s="38"/>
      <c r="C58" s="39">
        <v>3024</v>
      </c>
      <c r="D58" s="40"/>
      <c r="E58" s="41">
        <v>0</v>
      </c>
      <c r="F58" s="40">
        <v>0</v>
      </c>
      <c r="G58" s="42">
        <v>0</v>
      </c>
      <c r="H58" s="40">
        <v>0</v>
      </c>
      <c r="I58" s="41">
        <v>0</v>
      </c>
      <c r="J58" s="40">
        <v>0</v>
      </c>
      <c r="K58" s="41">
        <v>0</v>
      </c>
      <c r="L58" s="57">
        <f t="shared" si="0"/>
        <v>3024</v>
      </c>
      <c r="M58" s="20"/>
      <c r="N58" s="70"/>
      <c r="O58" s="71"/>
      <c r="P58" s="71"/>
      <c r="Q58" s="71"/>
      <c r="R58" s="71"/>
      <c r="S58" s="71"/>
      <c r="T58" s="72"/>
    </row>
    <row r="59" spans="1:20" ht="15.6" customHeight="1" x14ac:dyDescent="0.2">
      <c r="A59" s="66" t="s">
        <v>73</v>
      </c>
      <c r="B59" s="38"/>
      <c r="C59" s="39">
        <v>0</v>
      </c>
      <c r="D59" s="40"/>
      <c r="E59" s="41">
        <v>9780</v>
      </c>
      <c r="F59" s="40">
        <v>0</v>
      </c>
      <c r="G59" s="42">
        <v>3655</v>
      </c>
      <c r="H59" s="40">
        <v>0</v>
      </c>
      <c r="I59" s="41">
        <v>7876.48</v>
      </c>
      <c r="J59" s="40">
        <v>0</v>
      </c>
      <c r="K59" s="41">
        <v>7876.48</v>
      </c>
      <c r="L59" s="57">
        <f t="shared" si="0"/>
        <v>19407.96</v>
      </c>
      <c r="M59" s="20"/>
      <c r="N59" s="70"/>
      <c r="O59" s="71"/>
      <c r="P59" s="71"/>
      <c r="Q59" s="71"/>
      <c r="R59" s="71"/>
      <c r="S59" s="71"/>
      <c r="T59" s="72"/>
    </row>
    <row r="60" spans="1:20" ht="15.6" customHeight="1" x14ac:dyDescent="0.2">
      <c r="A60" s="59"/>
      <c r="B60" s="38"/>
      <c r="C60" s="39">
        <v>0</v>
      </c>
      <c r="D60" s="40"/>
      <c r="E60" s="41">
        <v>0</v>
      </c>
      <c r="F60" s="40">
        <v>0</v>
      </c>
      <c r="G60" s="42">
        <v>0</v>
      </c>
      <c r="H60" s="40">
        <v>0</v>
      </c>
      <c r="I60" s="41">
        <v>0</v>
      </c>
      <c r="J60" s="40">
        <v>0</v>
      </c>
      <c r="K60" s="41">
        <v>0</v>
      </c>
      <c r="L60" s="57">
        <f t="shared" si="0"/>
        <v>0</v>
      </c>
      <c r="M60" s="20"/>
      <c r="N60" s="70"/>
      <c r="O60" s="71"/>
      <c r="P60" s="71"/>
      <c r="Q60" s="71"/>
      <c r="R60" s="71"/>
      <c r="S60" s="71"/>
      <c r="T60" s="72"/>
    </row>
    <row r="61" spans="1:20" ht="15.6" customHeight="1" x14ac:dyDescent="0.2">
      <c r="A61" s="59"/>
      <c r="B61" s="38"/>
      <c r="C61" s="39">
        <v>0</v>
      </c>
      <c r="D61" s="40"/>
      <c r="E61" s="41">
        <v>0</v>
      </c>
      <c r="F61" s="40">
        <v>0</v>
      </c>
      <c r="G61" s="42">
        <v>0</v>
      </c>
      <c r="H61" s="40">
        <v>0</v>
      </c>
      <c r="I61" s="41">
        <v>0</v>
      </c>
      <c r="J61" s="40">
        <v>0</v>
      </c>
      <c r="K61" s="41">
        <v>0</v>
      </c>
      <c r="L61" s="57">
        <f t="shared" si="0"/>
        <v>0</v>
      </c>
      <c r="M61" s="20"/>
      <c r="N61" s="70"/>
      <c r="O61" s="71"/>
      <c r="P61" s="71"/>
      <c r="Q61" s="71"/>
      <c r="R61" s="71"/>
      <c r="S61" s="71"/>
      <c r="T61" s="72"/>
    </row>
    <row r="62" spans="1:20" ht="15.6" customHeight="1" thickBot="1" x14ac:dyDescent="0.25">
      <c r="A62" s="59"/>
      <c r="B62" s="43"/>
      <c r="C62" s="39">
        <v>0</v>
      </c>
      <c r="D62" s="44"/>
      <c r="E62" s="41">
        <v>0</v>
      </c>
      <c r="F62" s="44">
        <v>0</v>
      </c>
      <c r="G62" s="42">
        <v>0</v>
      </c>
      <c r="H62" s="44">
        <v>0</v>
      </c>
      <c r="I62" s="41">
        <v>0</v>
      </c>
      <c r="J62" s="44">
        <v>0</v>
      </c>
      <c r="K62" s="41">
        <v>0</v>
      </c>
      <c r="L62" s="57">
        <f t="shared" si="0"/>
        <v>0</v>
      </c>
      <c r="M62" s="20"/>
      <c r="N62" s="70"/>
      <c r="O62" s="71"/>
      <c r="P62" s="71"/>
      <c r="Q62" s="71"/>
      <c r="R62" s="71"/>
      <c r="S62" s="71"/>
      <c r="T62" s="72"/>
    </row>
    <row r="63" spans="1:20" ht="15.6" customHeight="1" thickBot="1" x14ac:dyDescent="0.25">
      <c r="A63" s="45" t="s">
        <v>26</v>
      </c>
      <c r="B63" s="46"/>
      <c r="C63" s="47">
        <f>SUM(C9,C19,C26,C33,C39,C51)</f>
        <v>30929</v>
      </c>
      <c r="D63" s="48"/>
      <c r="E63" s="49">
        <f>SUM(E9,E19,E26,E33,E39,E51)</f>
        <v>142069</v>
      </c>
      <c r="F63" s="48"/>
      <c r="G63" s="49">
        <f>SUM(G9,G19,G26,G33,G39,G51)</f>
        <v>49997.25</v>
      </c>
      <c r="H63" s="48"/>
      <c r="I63" s="49">
        <f>SUM(I9,I19,I26,I33,I39,I51)</f>
        <v>108296.37999999999</v>
      </c>
      <c r="J63" s="48"/>
      <c r="K63" s="49">
        <f>SUM(K9,K19,K26,K33,K39,K51)</f>
        <v>97016.98</v>
      </c>
      <c r="L63" s="50">
        <f t="shared" si="0"/>
        <v>286239.61</v>
      </c>
      <c r="M63" s="20"/>
      <c r="N63" s="73"/>
      <c r="O63" s="74"/>
      <c r="P63" s="74"/>
      <c r="Q63" s="74"/>
      <c r="R63" s="74"/>
      <c r="S63" s="74"/>
      <c r="T63" s="75"/>
    </row>
    <row r="64" spans="1:20" ht="15.6" customHeight="1" thickBot="1" x14ac:dyDescent="0.25">
      <c r="A64" s="51"/>
      <c r="B64" s="20"/>
      <c r="C64" s="20"/>
      <c r="D64" s="20"/>
      <c r="E64" s="79" t="s">
        <v>48</v>
      </c>
      <c r="F64" s="80"/>
      <c r="G64" s="52">
        <f>E63-G63</f>
        <v>92071.75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12" ht="15.6" customHeight="1" x14ac:dyDescent="0.2">
      <c r="A65" s="53"/>
      <c r="B65" s="54"/>
      <c r="C65" s="54"/>
      <c r="D65" s="53"/>
      <c r="E65" s="53" t="s">
        <v>43</v>
      </c>
      <c r="F65" s="54"/>
      <c r="G65" s="54"/>
      <c r="H65" s="54"/>
      <c r="I65" s="54"/>
      <c r="J65" s="54"/>
      <c r="K65" s="54"/>
      <c r="L65" s="54"/>
    </row>
  </sheetData>
  <sheetProtection password="CC09" sheet="1" selectLockedCells="1"/>
  <mergeCells count="12">
    <mergeCell ref="E64:F64"/>
    <mergeCell ref="B4:G4"/>
    <mergeCell ref="B5:G5"/>
    <mergeCell ref="A1:I1"/>
    <mergeCell ref="A2:I2"/>
    <mergeCell ref="J7:K7"/>
    <mergeCell ref="N5:T63"/>
    <mergeCell ref="B7:C7"/>
    <mergeCell ref="D7:E7"/>
    <mergeCell ref="F7:G7"/>
    <mergeCell ref="H7:I7"/>
    <mergeCell ref="J4:K6"/>
  </mergeCells>
  <conditionalFormatting sqref="G64">
    <cfRule type="cellIs" dxfId="1" priority="3" stopIfTrue="1" operator="lessThan">
      <formula>0</formula>
    </cfRule>
  </conditionalFormatting>
  <conditionalFormatting sqref="L63">
    <cfRule type="cellIs" dxfId="0" priority="1" stopIfTrue="1" operator="lessThan">
      <formula>0</formula>
    </cfRule>
  </conditionalFormatting>
  <pageMargins left="0.25" right="0.25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view="pageLayout" topLeftCell="A7" zoomScaleNormal="100" workbookViewId="0">
      <selection activeCell="D9" sqref="D9"/>
    </sheetView>
  </sheetViews>
  <sheetFormatPr defaultRowHeight="12.75" x14ac:dyDescent="0.2"/>
  <cols>
    <col min="1" max="1" width="4.140625" style="1" bestFit="1" customWidth="1"/>
    <col min="2" max="5" width="23.140625" style="1" customWidth="1"/>
    <col min="6" max="6" width="3.140625" style="1" customWidth="1"/>
    <col min="7" max="9" width="8.85546875" style="1" customWidth="1"/>
    <col min="10" max="16384" width="9.140625" style="1"/>
  </cols>
  <sheetData>
    <row r="1" spans="1:9" ht="13.5" thickBot="1" x14ac:dyDescent="0.25">
      <c r="B1" s="114" t="s">
        <v>18</v>
      </c>
      <c r="C1" s="115"/>
      <c r="D1" s="115"/>
      <c r="E1" s="116"/>
      <c r="G1" s="105" t="s">
        <v>51</v>
      </c>
      <c r="H1" s="106"/>
      <c r="I1" s="107"/>
    </row>
    <row r="2" spans="1:9" ht="13.5" thickBot="1" x14ac:dyDescent="0.25">
      <c r="B2" s="114" t="s">
        <v>39</v>
      </c>
      <c r="C2" s="115"/>
      <c r="D2" s="115"/>
      <c r="E2" s="116"/>
      <c r="G2" s="108"/>
      <c r="H2" s="109"/>
      <c r="I2" s="110"/>
    </row>
    <row r="3" spans="1:9" ht="7.35" customHeight="1" thickBot="1" x14ac:dyDescent="0.25">
      <c r="B3" s="2"/>
      <c r="C3" s="2"/>
      <c r="D3" s="2"/>
      <c r="E3" s="2"/>
      <c r="G3" s="108"/>
      <c r="H3" s="109"/>
      <c r="I3" s="110"/>
    </row>
    <row r="4" spans="1:9" ht="13.5" thickBot="1" x14ac:dyDescent="0.25">
      <c r="B4" s="3" t="s">
        <v>30</v>
      </c>
      <c r="C4" s="117">
        <f>'Y2 Detail'!B4</f>
        <v>0</v>
      </c>
      <c r="D4" s="118"/>
      <c r="E4" s="119"/>
      <c r="G4" s="108"/>
      <c r="H4" s="109"/>
      <c r="I4" s="110"/>
    </row>
    <row r="5" spans="1:9" ht="7.35" customHeight="1" thickBot="1" x14ac:dyDescent="0.25">
      <c r="B5" s="3"/>
      <c r="C5" s="4"/>
      <c r="D5" s="4"/>
      <c r="E5" s="4"/>
      <c r="G5" s="108"/>
      <c r="H5" s="109"/>
      <c r="I5" s="110"/>
    </row>
    <row r="6" spans="1:9" ht="13.5" thickBot="1" x14ac:dyDescent="0.25">
      <c r="B6" s="5"/>
      <c r="C6" s="120" t="s">
        <v>28</v>
      </c>
      <c r="D6" s="121"/>
      <c r="E6" s="122"/>
      <c r="G6" s="108"/>
      <c r="H6" s="109"/>
      <c r="I6" s="110"/>
    </row>
    <row r="7" spans="1:9" ht="7.35" customHeight="1" x14ac:dyDescent="0.2">
      <c r="G7" s="108"/>
      <c r="H7" s="109"/>
      <c r="I7" s="110"/>
    </row>
    <row r="8" spans="1:9" ht="13.5" customHeight="1" x14ac:dyDescent="0.2">
      <c r="A8" s="60"/>
      <c r="B8" s="6" t="s">
        <v>0</v>
      </c>
      <c r="C8" s="7" t="s">
        <v>12</v>
      </c>
      <c r="D8" s="7" t="s">
        <v>20</v>
      </c>
      <c r="E8" s="7" t="s">
        <v>23</v>
      </c>
      <c r="G8" s="108"/>
      <c r="H8" s="109"/>
      <c r="I8" s="110"/>
    </row>
    <row r="9" spans="1:9" ht="13.5" customHeight="1" x14ac:dyDescent="0.2">
      <c r="A9" s="99" t="s">
        <v>34</v>
      </c>
      <c r="B9" s="6" t="s">
        <v>1</v>
      </c>
      <c r="C9" s="8">
        <f>'Y2 Detail'!C9</f>
        <v>12400</v>
      </c>
      <c r="D9" s="9">
        <v>27751</v>
      </c>
      <c r="E9" s="8">
        <f t="shared" ref="E9:E15" si="0">SUM(C9,D9)</f>
        <v>40151</v>
      </c>
      <c r="G9" s="108"/>
      <c r="H9" s="109"/>
      <c r="I9" s="110"/>
    </row>
    <row r="10" spans="1:9" ht="13.5" customHeight="1" x14ac:dyDescent="0.2">
      <c r="A10" s="100"/>
      <c r="B10" s="6" t="s">
        <v>9</v>
      </c>
      <c r="C10" s="8">
        <f>'Y2 Detail'!C19</f>
        <v>8400</v>
      </c>
      <c r="D10" s="9">
        <v>0</v>
      </c>
      <c r="E10" s="8">
        <f t="shared" si="0"/>
        <v>8400</v>
      </c>
      <c r="G10" s="108"/>
      <c r="H10" s="109"/>
      <c r="I10" s="110"/>
    </row>
    <row r="11" spans="1:9" ht="13.5" customHeight="1" x14ac:dyDescent="0.2">
      <c r="A11" s="100"/>
      <c r="B11" s="6" t="s">
        <v>10</v>
      </c>
      <c r="C11" s="8">
        <f>'Y2 Detail'!C26</f>
        <v>1861</v>
      </c>
      <c r="D11" s="9">
        <v>0</v>
      </c>
      <c r="E11" s="8">
        <f t="shared" si="0"/>
        <v>1861</v>
      </c>
      <c r="G11" s="108"/>
      <c r="H11" s="109"/>
      <c r="I11" s="110"/>
    </row>
    <row r="12" spans="1:9" ht="13.5" customHeight="1" x14ac:dyDescent="0.2">
      <c r="A12" s="100"/>
      <c r="B12" s="6" t="s">
        <v>2</v>
      </c>
      <c r="C12" s="8">
        <f>'Y2 Detail'!C33</f>
        <v>4850</v>
      </c>
      <c r="D12" s="9">
        <v>0</v>
      </c>
      <c r="E12" s="8">
        <f t="shared" si="0"/>
        <v>4850</v>
      </c>
      <c r="G12" s="108"/>
      <c r="H12" s="109"/>
      <c r="I12" s="110"/>
    </row>
    <row r="13" spans="1:9" ht="13.5" customHeight="1" x14ac:dyDescent="0.2">
      <c r="A13" s="100"/>
      <c r="B13" s="6" t="s">
        <v>19</v>
      </c>
      <c r="C13" s="8">
        <f>'Y2 Detail'!C39</f>
        <v>0</v>
      </c>
      <c r="D13" s="9">
        <v>0</v>
      </c>
      <c r="E13" s="8">
        <f t="shared" si="0"/>
        <v>0</v>
      </c>
      <c r="G13" s="108"/>
      <c r="H13" s="109"/>
      <c r="I13" s="110"/>
    </row>
    <row r="14" spans="1:9" ht="13.5" customHeight="1" x14ac:dyDescent="0.2">
      <c r="A14" s="100"/>
      <c r="B14" s="6" t="s">
        <v>11</v>
      </c>
      <c r="C14" s="8">
        <f>'Y2 Detail'!C51</f>
        <v>3418</v>
      </c>
      <c r="D14" s="9">
        <v>0</v>
      </c>
      <c r="E14" s="8">
        <f t="shared" si="0"/>
        <v>3418</v>
      </c>
      <c r="G14" s="108"/>
      <c r="H14" s="109"/>
      <c r="I14" s="110"/>
    </row>
    <row r="15" spans="1:9" ht="13.5" customHeight="1" x14ac:dyDescent="0.2">
      <c r="A15" s="100"/>
      <c r="B15" s="6" t="s">
        <v>15</v>
      </c>
      <c r="C15" s="8">
        <f>SUM(C9:C14)</f>
        <v>30929</v>
      </c>
      <c r="D15" s="8">
        <f>SUM(D9:D14)</f>
        <v>27751</v>
      </c>
      <c r="E15" s="8">
        <f t="shared" si="0"/>
        <v>58680</v>
      </c>
      <c r="G15" s="108"/>
      <c r="H15" s="109"/>
      <c r="I15" s="110"/>
    </row>
    <row r="16" spans="1:9" ht="7.35" customHeight="1" x14ac:dyDescent="0.2">
      <c r="G16" s="108"/>
      <c r="H16" s="109"/>
      <c r="I16" s="110"/>
    </row>
    <row r="17" spans="1:9" ht="15.75" customHeight="1" x14ac:dyDescent="0.2">
      <c r="B17" s="6" t="s">
        <v>0</v>
      </c>
      <c r="C17" s="10" t="s">
        <v>13</v>
      </c>
      <c r="D17" s="10" t="s">
        <v>21</v>
      </c>
      <c r="E17" s="10" t="s">
        <v>24</v>
      </c>
      <c r="G17" s="108"/>
      <c r="H17" s="109"/>
      <c r="I17" s="110"/>
    </row>
    <row r="18" spans="1:9" ht="13.5" customHeight="1" x14ac:dyDescent="0.2">
      <c r="A18" s="123" t="s">
        <v>34</v>
      </c>
      <c r="B18" s="6" t="s">
        <v>1</v>
      </c>
      <c r="C18" s="8">
        <f>'Y2 Detail'!G9</f>
        <v>14618</v>
      </c>
      <c r="D18" s="9">
        <v>51741.85</v>
      </c>
      <c r="E18" s="8">
        <f>SUM(C18,D18)</f>
        <v>66359.850000000006</v>
      </c>
      <c r="G18" s="108"/>
      <c r="H18" s="109"/>
      <c r="I18" s="110"/>
    </row>
    <row r="19" spans="1:9" ht="13.5" customHeight="1" x14ac:dyDescent="0.2">
      <c r="A19" s="123"/>
      <c r="B19" s="6" t="s">
        <v>9</v>
      </c>
      <c r="C19" s="8">
        <f>'Y2 Detail'!G19</f>
        <v>15975</v>
      </c>
      <c r="D19" s="9">
        <v>0</v>
      </c>
      <c r="E19" s="8">
        <f t="shared" ref="E19:E24" si="1">SUM(C19,D19)</f>
        <v>15975</v>
      </c>
      <c r="G19" s="108"/>
      <c r="H19" s="109"/>
      <c r="I19" s="110"/>
    </row>
    <row r="20" spans="1:9" ht="13.5" customHeight="1" x14ac:dyDescent="0.2">
      <c r="A20" s="123"/>
      <c r="B20" s="6" t="s">
        <v>10</v>
      </c>
      <c r="C20" s="8">
        <f>'Y2 Detail'!G26</f>
        <v>2719.17</v>
      </c>
      <c r="D20" s="9">
        <v>0</v>
      </c>
      <c r="E20" s="8">
        <f t="shared" si="1"/>
        <v>2719.17</v>
      </c>
      <c r="G20" s="108"/>
      <c r="H20" s="109"/>
      <c r="I20" s="110"/>
    </row>
    <row r="21" spans="1:9" ht="13.5" customHeight="1" x14ac:dyDescent="0.2">
      <c r="A21" s="123"/>
      <c r="B21" s="6" t="s">
        <v>2</v>
      </c>
      <c r="C21" s="8">
        <f>'Y2 Detail'!G33</f>
        <v>642</v>
      </c>
      <c r="D21" s="9">
        <v>0</v>
      </c>
      <c r="E21" s="8">
        <f t="shared" si="1"/>
        <v>642</v>
      </c>
      <c r="G21" s="108"/>
      <c r="H21" s="109"/>
      <c r="I21" s="110"/>
    </row>
    <row r="22" spans="1:9" ht="13.5" customHeight="1" x14ac:dyDescent="0.2">
      <c r="A22" s="123"/>
      <c r="B22" s="6" t="s">
        <v>19</v>
      </c>
      <c r="C22" s="8">
        <f>'Y2 Detail'!G39</f>
        <v>2400</v>
      </c>
      <c r="D22" s="9">
        <v>0</v>
      </c>
      <c r="E22" s="8">
        <f t="shared" si="1"/>
        <v>2400</v>
      </c>
      <c r="G22" s="108"/>
      <c r="H22" s="109"/>
      <c r="I22" s="110"/>
    </row>
    <row r="23" spans="1:9" ht="13.5" customHeight="1" x14ac:dyDescent="0.2">
      <c r="A23" s="123"/>
      <c r="B23" s="6" t="s">
        <v>11</v>
      </c>
      <c r="C23" s="8">
        <f>'Y2 Detail'!G51</f>
        <v>13643.08</v>
      </c>
      <c r="D23" s="9">
        <v>0</v>
      </c>
      <c r="E23" s="8">
        <f t="shared" si="1"/>
        <v>13643.08</v>
      </c>
      <c r="G23" s="108"/>
      <c r="H23" s="109"/>
      <c r="I23" s="110"/>
    </row>
    <row r="24" spans="1:9" ht="13.5" customHeight="1" x14ac:dyDescent="0.2">
      <c r="A24" s="123"/>
      <c r="B24" s="11" t="s">
        <v>16</v>
      </c>
      <c r="C24" s="8">
        <f>SUM(C18:C23)</f>
        <v>49997.25</v>
      </c>
      <c r="D24" s="8">
        <f>SUM(D18:D23)</f>
        <v>51741.85</v>
      </c>
      <c r="E24" s="8">
        <f t="shared" si="1"/>
        <v>101739.1</v>
      </c>
      <c r="G24" s="108"/>
      <c r="H24" s="109"/>
      <c r="I24" s="110"/>
    </row>
    <row r="25" spans="1:9" ht="7.35" customHeight="1" x14ac:dyDescent="0.2">
      <c r="G25" s="108"/>
      <c r="H25" s="109"/>
      <c r="I25" s="110"/>
    </row>
    <row r="26" spans="1:9" ht="15.75" customHeight="1" x14ac:dyDescent="0.2">
      <c r="B26" s="6" t="s">
        <v>0</v>
      </c>
      <c r="C26" s="10" t="s">
        <v>14</v>
      </c>
      <c r="D26" s="10" t="s">
        <v>22</v>
      </c>
      <c r="E26" s="10" t="s">
        <v>25</v>
      </c>
      <c r="G26" s="108"/>
      <c r="H26" s="109"/>
      <c r="I26" s="110"/>
    </row>
    <row r="27" spans="1:9" ht="13.5" customHeight="1" x14ac:dyDescent="0.2">
      <c r="A27" s="101" t="s">
        <v>35</v>
      </c>
      <c r="B27" s="6" t="s">
        <v>1</v>
      </c>
      <c r="C27" s="8">
        <f>'Y2 Detail'!I9</f>
        <v>31506.399999999998</v>
      </c>
      <c r="D27" s="9">
        <v>54909.5</v>
      </c>
      <c r="E27" s="8">
        <f>SUM(C27,D27)</f>
        <v>86415.9</v>
      </c>
      <c r="G27" s="108"/>
      <c r="H27" s="109"/>
      <c r="I27" s="110"/>
    </row>
    <row r="28" spans="1:9" ht="13.5" customHeight="1" x14ac:dyDescent="0.2">
      <c r="A28" s="101"/>
      <c r="B28" s="6" t="s">
        <v>9</v>
      </c>
      <c r="C28" s="8">
        <f>'Y2 Detail'!I19</f>
        <v>41062.5</v>
      </c>
      <c r="D28" s="9">
        <v>0</v>
      </c>
      <c r="E28" s="8">
        <f t="shared" ref="E28:E33" si="2">SUM(C28,D28)</f>
        <v>41062.5</v>
      </c>
      <c r="G28" s="108"/>
      <c r="H28" s="109"/>
      <c r="I28" s="110"/>
    </row>
    <row r="29" spans="1:9" ht="13.5" customHeight="1" x14ac:dyDescent="0.2">
      <c r="A29" s="101"/>
      <c r="B29" s="6" t="s">
        <v>10</v>
      </c>
      <c r="C29" s="8">
        <f>'Y2 Detail'!I26</f>
        <v>811</v>
      </c>
      <c r="D29" s="9">
        <v>0</v>
      </c>
      <c r="E29" s="8">
        <f t="shared" si="2"/>
        <v>811</v>
      </c>
      <c r="G29" s="108"/>
      <c r="H29" s="109"/>
      <c r="I29" s="110"/>
    </row>
    <row r="30" spans="1:9" ht="13.5" customHeight="1" x14ac:dyDescent="0.2">
      <c r="A30" s="101"/>
      <c r="B30" s="6" t="s">
        <v>2</v>
      </c>
      <c r="C30" s="8">
        <f>'Y2 Detail'!I33</f>
        <v>8657</v>
      </c>
      <c r="D30" s="9">
        <v>0</v>
      </c>
      <c r="E30" s="8">
        <f t="shared" si="2"/>
        <v>8657</v>
      </c>
      <c r="G30" s="108"/>
      <c r="H30" s="109"/>
      <c r="I30" s="110"/>
    </row>
    <row r="31" spans="1:9" ht="13.5" customHeight="1" x14ac:dyDescent="0.2">
      <c r="A31" s="101"/>
      <c r="B31" s="6" t="s">
        <v>19</v>
      </c>
      <c r="C31" s="8">
        <f>'Y2 Detail'!I39</f>
        <v>2400</v>
      </c>
      <c r="D31" s="9">
        <v>0</v>
      </c>
      <c r="E31" s="8">
        <f t="shared" si="2"/>
        <v>2400</v>
      </c>
      <c r="G31" s="108"/>
      <c r="H31" s="109"/>
      <c r="I31" s="110"/>
    </row>
    <row r="32" spans="1:9" ht="13.5" customHeight="1" x14ac:dyDescent="0.2">
      <c r="A32" s="101"/>
      <c r="B32" s="6" t="s">
        <v>11</v>
      </c>
      <c r="C32" s="8">
        <f>'Y2 Detail'!I51</f>
        <v>23859.48</v>
      </c>
      <c r="D32" s="9">
        <v>0</v>
      </c>
      <c r="E32" s="8">
        <f t="shared" si="2"/>
        <v>23859.48</v>
      </c>
      <c r="G32" s="108"/>
      <c r="H32" s="109"/>
      <c r="I32" s="110"/>
    </row>
    <row r="33" spans="1:9" ht="13.5" customHeight="1" x14ac:dyDescent="0.2">
      <c r="A33" s="101"/>
      <c r="B33" s="6" t="s">
        <v>17</v>
      </c>
      <c r="C33" s="8">
        <f>SUM(C27:C32)</f>
        <v>108296.37999999999</v>
      </c>
      <c r="D33" s="8">
        <f>SUM(D27:D32)</f>
        <v>54909.5</v>
      </c>
      <c r="E33" s="8">
        <f t="shared" si="2"/>
        <v>163205.88</v>
      </c>
      <c r="G33" s="111"/>
      <c r="H33" s="112"/>
      <c r="I33" s="113"/>
    </row>
    <row r="34" spans="1:9" ht="7.35" customHeight="1" thickBot="1" x14ac:dyDescent="0.25">
      <c r="B34" s="12"/>
      <c r="C34" s="13"/>
      <c r="D34" s="13"/>
      <c r="E34" s="13"/>
      <c r="G34" s="14"/>
      <c r="H34" s="14"/>
      <c r="I34" s="14"/>
    </row>
    <row r="35" spans="1:9" ht="13.5" thickBot="1" x14ac:dyDescent="0.25">
      <c r="B35" s="102" t="s">
        <v>40</v>
      </c>
      <c r="C35" s="103"/>
      <c r="D35" s="103"/>
      <c r="E35" s="104"/>
    </row>
    <row r="36" spans="1:9" ht="15.75" customHeight="1" x14ac:dyDescent="0.2">
      <c r="B36" s="15" t="s">
        <v>0</v>
      </c>
      <c r="C36" s="16" t="s">
        <v>36</v>
      </c>
      <c r="D36" s="16" t="s">
        <v>38</v>
      </c>
      <c r="E36" s="16" t="s">
        <v>37</v>
      </c>
    </row>
    <row r="37" spans="1:9" ht="13.5" customHeight="1" x14ac:dyDescent="0.2">
      <c r="A37" s="101" t="s">
        <v>35</v>
      </c>
      <c r="B37" s="6" t="s">
        <v>1</v>
      </c>
      <c r="C37" s="8">
        <f>'Y2 Detail'!K9</f>
        <v>31507</v>
      </c>
      <c r="D37" s="9">
        <v>54909.5</v>
      </c>
      <c r="E37" s="8">
        <f>SUM(C37,D37)</f>
        <v>86416.5</v>
      </c>
    </row>
    <row r="38" spans="1:9" ht="13.5" customHeight="1" x14ac:dyDescent="0.2">
      <c r="A38" s="101"/>
      <c r="B38" s="6" t="s">
        <v>9</v>
      </c>
      <c r="C38" s="8">
        <f>'Y2 Detail'!K19</f>
        <v>17062.5</v>
      </c>
      <c r="D38" s="9">
        <v>0</v>
      </c>
      <c r="E38" s="8">
        <f t="shared" ref="E38:E43" si="3">SUM(C38,D38)</f>
        <v>17062.5</v>
      </c>
    </row>
    <row r="39" spans="1:9" ht="13.5" customHeight="1" x14ac:dyDescent="0.2">
      <c r="A39" s="101"/>
      <c r="B39" s="6" t="s">
        <v>10</v>
      </c>
      <c r="C39" s="8">
        <f>'Y2 Detail'!K26</f>
        <v>811</v>
      </c>
      <c r="D39" s="9">
        <v>0</v>
      </c>
      <c r="E39" s="8">
        <f t="shared" si="3"/>
        <v>811</v>
      </c>
    </row>
    <row r="40" spans="1:9" ht="13.5" customHeight="1" x14ac:dyDescent="0.2">
      <c r="A40" s="101"/>
      <c r="B40" s="6" t="s">
        <v>2</v>
      </c>
      <c r="C40" s="8">
        <f>'Y2 Detail'!K33</f>
        <v>8657</v>
      </c>
      <c r="D40" s="9">
        <v>0</v>
      </c>
      <c r="E40" s="8">
        <f t="shared" si="3"/>
        <v>8657</v>
      </c>
    </row>
    <row r="41" spans="1:9" ht="13.5" customHeight="1" x14ac:dyDescent="0.2">
      <c r="A41" s="101"/>
      <c r="B41" s="6" t="s">
        <v>19</v>
      </c>
      <c r="C41" s="8">
        <f>'Y2 Detail'!K39</f>
        <v>2400</v>
      </c>
      <c r="D41" s="9">
        <v>0</v>
      </c>
      <c r="E41" s="8">
        <f t="shared" si="3"/>
        <v>2400</v>
      </c>
    </row>
    <row r="42" spans="1:9" ht="13.5" customHeight="1" x14ac:dyDescent="0.2">
      <c r="A42" s="101"/>
      <c r="B42" s="6" t="s">
        <v>11</v>
      </c>
      <c r="C42" s="8">
        <f>'Y2 Detail'!K51</f>
        <v>36579.479999999996</v>
      </c>
      <c r="D42" s="9">
        <v>0</v>
      </c>
      <c r="E42" s="8">
        <f t="shared" si="3"/>
        <v>36579.479999999996</v>
      </c>
    </row>
    <row r="43" spans="1:9" ht="13.5" customHeight="1" x14ac:dyDescent="0.2">
      <c r="A43" s="101"/>
      <c r="B43" s="6" t="s">
        <v>17</v>
      </c>
      <c r="C43" s="8">
        <f>SUM(C37:C42)</f>
        <v>97016.98</v>
      </c>
      <c r="D43" s="8">
        <f>SUM(D37:D42)</f>
        <v>54909.5</v>
      </c>
      <c r="E43" s="8">
        <f t="shared" si="3"/>
        <v>151926.47999999998</v>
      </c>
    </row>
    <row r="44" spans="1:9" ht="13.5" thickBot="1" x14ac:dyDescent="0.25">
      <c r="B44" s="17" t="s">
        <v>29</v>
      </c>
      <c r="C44" s="18">
        <f>SUM(C15,C24,C33,C43)</f>
        <v>286239.61</v>
      </c>
      <c r="D44" s="18">
        <f>SUM(D15,D24,D33,D43)</f>
        <v>189311.85</v>
      </c>
      <c r="E44" s="18">
        <f>SUM(E15,E24,E33,E43)</f>
        <v>475551.45999999996</v>
      </c>
    </row>
  </sheetData>
  <sheetProtection password="CC09" sheet="1" selectLockedCells="1"/>
  <mergeCells count="10">
    <mergeCell ref="A9:A15"/>
    <mergeCell ref="A37:A43"/>
    <mergeCell ref="B35:E35"/>
    <mergeCell ref="G1:I33"/>
    <mergeCell ref="A27:A33"/>
    <mergeCell ref="B2:E2"/>
    <mergeCell ref="B1:E1"/>
    <mergeCell ref="C4:E4"/>
    <mergeCell ref="C6:E6"/>
    <mergeCell ref="A18:A24"/>
  </mergeCells>
  <pageMargins left="0" right="0" top="0.25" bottom="0.2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Y2 Detail</vt:lpstr>
      <vt:lpstr>Y2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Kellen</dc:creator>
  <cp:lastModifiedBy>Dawn Walton</cp:lastModifiedBy>
  <cp:lastPrinted>2021-05-06T15:41:59Z</cp:lastPrinted>
  <dcterms:created xsi:type="dcterms:W3CDTF">2009-12-08T22:48:26Z</dcterms:created>
  <dcterms:modified xsi:type="dcterms:W3CDTF">2021-09-29T14:40:40Z</dcterms:modified>
</cp:coreProperties>
</file>