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ton\AppData\Roaming\Questys\715c7d35-c35b-46e8-8d2e-50b01695cf64\192\Edit\384646\"/>
    </mc:Choice>
  </mc:AlternateContent>
  <bookViews>
    <workbookView xWindow="-1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I35" i="1"/>
  <c r="F35" i="1"/>
  <c r="N35" i="1" s="1"/>
  <c r="N33" i="1"/>
  <c r="N32" i="1"/>
  <c r="L29" i="1"/>
  <c r="I29" i="1"/>
  <c r="F29" i="1"/>
  <c r="N29" i="1" s="1"/>
  <c r="N27" i="1"/>
  <c r="N26" i="1"/>
  <c r="N25" i="1"/>
  <c r="N24" i="1"/>
  <c r="N23" i="1"/>
  <c r="N22" i="1"/>
  <c r="L11" i="1"/>
  <c r="I11" i="1"/>
  <c r="F11" i="1"/>
  <c r="N11" i="1" s="1"/>
  <c r="L10" i="1"/>
  <c r="I10" i="1"/>
  <c r="F10" i="1"/>
  <c r="N10" i="1" s="1"/>
  <c r="L9" i="1"/>
  <c r="L15" i="1" s="1"/>
  <c r="I9" i="1"/>
  <c r="I15" i="1" s="1"/>
  <c r="F9" i="1"/>
  <c r="F15" i="1" s="1"/>
  <c r="F18" i="1" l="1"/>
  <c r="N18" i="1" s="1"/>
  <c r="I18" i="1"/>
  <c r="I19" i="1" s="1"/>
  <c r="I38" i="1" s="1"/>
  <c r="I39" i="1" s="1"/>
  <c r="L18" i="1"/>
  <c r="N9" i="1"/>
  <c r="N15" i="1" s="1"/>
  <c r="L19" i="1" l="1"/>
  <c r="L38" i="1" s="1"/>
  <c r="L39" i="1" s="1"/>
  <c r="F19" i="1"/>
  <c r="N19" i="1" l="1"/>
  <c r="F38" i="1"/>
  <c r="N38" i="1" l="1"/>
  <c r="N41" i="1" s="1"/>
  <c r="F39" i="1"/>
  <c r="N40" i="1" l="1"/>
  <c r="N39" i="1"/>
</calcChain>
</file>

<file path=xl/sharedStrings.xml><?xml version="1.0" encoding="utf-8"?>
<sst xmlns="http://schemas.openxmlformats.org/spreadsheetml/2006/main" count="71" uniqueCount="46">
  <si>
    <t>Page 1</t>
  </si>
  <si>
    <t>Totals</t>
  </si>
  <si>
    <t xml:space="preserve">Personnel </t>
  </si>
  <si>
    <t>Position Title</t>
  </si>
  <si>
    <t>Classification</t>
  </si>
  <si>
    <t>SOW Reference</t>
  </si>
  <si>
    <t>FTE</t>
  </si>
  <si>
    <t>Avg. Salary</t>
  </si>
  <si>
    <t>Budget</t>
  </si>
  <si>
    <r>
      <t>Total Salaries and Wages</t>
    </r>
    <r>
      <rPr>
        <sz val="10"/>
        <rFont val="Arial"/>
        <family val="2"/>
      </rPr>
      <t xml:space="preserve"> </t>
    </r>
  </si>
  <si>
    <t>Percentage</t>
  </si>
  <si>
    <t>Total Personnel</t>
  </si>
  <si>
    <t>Operating Expenses</t>
  </si>
  <si>
    <t>Total Operating Expenses</t>
  </si>
  <si>
    <t xml:space="preserve">Total Indirect Costs </t>
  </si>
  <si>
    <t>% of Total</t>
  </si>
  <si>
    <t>Personnel Costs</t>
  </si>
  <si>
    <t>Total Costs</t>
  </si>
  <si>
    <t>Contract#</t>
  </si>
  <si>
    <t>General Expenses</t>
  </si>
  <si>
    <t>Printing</t>
  </si>
  <si>
    <t>Fringe Benefits</t>
  </si>
  <si>
    <t>Equipment, Minor &amp; Electronic Equipment</t>
  </si>
  <si>
    <t>Goals 2,3,4,5</t>
  </si>
  <si>
    <t>Budget Detail Years 1-3</t>
  </si>
  <si>
    <t>Indirect Cost</t>
  </si>
  <si>
    <t>Space and Rent</t>
  </si>
  <si>
    <t>07/01/2020 through 06/30/2023</t>
  </si>
  <si>
    <t>Year (1)  2020-2021</t>
  </si>
  <si>
    <t>Year (2)  2021-2022</t>
  </si>
  <si>
    <t>Year (3)  2022-2023</t>
  </si>
  <si>
    <t>Total Other Costs</t>
  </si>
  <si>
    <t>Other Costs</t>
  </si>
  <si>
    <t>Brenda Harris, Senior Public Health Nurse/CLPPP Coordinator (CC)</t>
  </si>
  <si>
    <t>Angie McKnight, Licensed Vocational Nurse (LVN)</t>
  </si>
  <si>
    <t>Angela Zambrano Ford, Health Assistant (HA)</t>
  </si>
  <si>
    <t xml:space="preserve">Training </t>
  </si>
  <si>
    <t>Travel and Per Diem</t>
  </si>
  <si>
    <t>County of Siskiyou</t>
  </si>
  <si>
    <t>20-10550</t>
  </si>
  <si>
    <t>Richard Dean, Environmental Health Lead Program Manager (In-Kind) (EHM)</t>
  </si>
  <si>
    <t>John Fitzgerald, Environmental Health Specialist (In-Kind) (EHS)</t>
  </si>
  <si>
    <t>Goal 1</t>
  </si>
  <si>
    <t>Goals 1-6</t>
  </si>
  <si>
    <t>Goal 5</t>
  </si>
  <si>
    <t>Exhibit B,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</si>
</sst>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&quot;$&quot;#,##0.000_);\(&quot;$&quot;#,##0.000\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Alignment="1">
      <alignment horizontal="right"/>
    </xf>
    <xf numFmtId="0" fontId="2" fillId="0" borderId="0" xfId="2"/>
    <xf numFmtId="0" fontId="2" fillId="0" borderId="0" xfId="2" applyBorder="1"/>
    <xf numFmtId="0" fontId="2" fillId="0" borderId="0" xfId="2" applyAlignment="1">
      <alignment horizontal="right"/>
    </xf>
    <xf numFmtId="0" fontId="4" fillId="0" borderId="0" xfId="2" applyFont="1" applyBorder="1" applyAlignment="1">
      <alignment horizontal="center" wrapText="1"/>
    </xf>
    <xf numFmtId="0" fontId="3" fillId="0" borderId="11" xfId="2" applyFont="1" applyBorder="1" applyAlignment="1">
      <alignment horizontal="center"/>
    </xf>
    <xf numFmtId="0" fontId="3" fillId="0" borderId="0" xfId="2" applyFont="1" applyBorder="1" applyAlignment="1">
      <alignment horizontal="center" wrapText="1"/>
    </xf>
    <xf numFmtId="5" fontId="3" fillId="0" borderId="13" xfId="2" applyNumberFormat="1" applyFont="1" applyBorder="1" applyAlignment="1">
      <alignment horizontal="center"/>
    </xf>
    <xf numFmtId="5" fontId="3" fillId="0" borderId="14" xfId="2" applyNumberFormat="1" applyFont="1" applyBorder="1" applyAlignment="1">
      <alignment horizontal="center"/>
    </xf>
    <xf numFmtId="0" fontId="3" fillId="0" borderId="11" xfId="2" applyFont="1" applyBorder="1" applyAlignment="1">
      <alignment horizontal="center" wrapText="1"/>
    </xf>
    <xf numFmtId="5" fontId="3" fillId="0" borderId="11" xfId="2" applyNumberFormat="1" applyFont="1" applyBorder="1" applyAlignment="1">
      <alignment horizontal="center"/>
    </xf>
    <xf numFmtId="5" fontId="3" fillId="0" borderId="13" xfId="2" applyNumberFormat="1" applyFont="1" applyBorder="1"/>
    <xf numFmtId="5" fontId="3" fillId="0" borderId="17" xfId="2" applyNumberFormat="1" applyFont="1" applyBorder="1"/>
    <xf numFmtId="0" fontId="7" fillId="0" borderId="10" xfId="2" applyFont="1" applyBorder="1" applyAlignment="1">
      <alignment horizontal="left" wrapText="1"/>
    </xf>
    <xf numFmtId="2" fontId="2" fillId="0" borderId="11" xfId="2" applyNumberFormat="1" applyFont="1" applyBorder="1"/>
    <xf numFmtId="5" fontId="2" fillId="4" borderId="11" xfId="2" applyNumberFormat="1" applyFont="1" applyFill="1" applyBorder="1" applyAlignment="1">
      <alignment horizontal="right"/>
    </xf>
    <xf numFmtId="5" fontId="2" fillId="0" borderId="11" xfId="2" applyNumberFormat="1" applyFont="1" applyBorder="1" applyAlignment="1">
      <alignment horizontal="right"/>
    </xf>
    <xf numFmtId="5" fontId="2" fillId="4" borderId="11" xfId="2" applyNumberFormat="1" applyFont="1" applyFill="1" applyBorder="1"/>
    <xf numFmtId="2" fontId="2" fillId="0" borderId="8" xfId="2" applyNumberFormat="1" applyFont="1" applyBorder="1"/>
    <xf numFmtId="0" fontId="2" fillId="2" borderId="11" xfId="2" applyFill="1" applyBorder="1"/>
    <xf numFmtId="0" fontId="3" fillId="4" borderId="8" xfId="2" applyFont="1" applyFill="1" applyBorder="1"/>
    <xf numFmtId="0" fontId="3" fillId="4" borderId="11" xfId="2" applyFont="1" applyFill="1" applyBorder="1"/>
    <xf numFmtId="0" fontId="3" fillId="4" borderId="10" xfId="2" applyFont="1" applyFill="1" applyBorder="1"/>
    <xf numFmtId="5" fontId="3" fillId="4" borderId="11" xfId="2" applyNumberFormat="1" applyFont="1" applyFill="1" applyBorder="1"/>
    <xf numFmtId="5" fontId="3" fillId="4" borderId="19" xfId="2" applyNumberFormat="1" applyFont="1" applyFill="1" applyBorder="1"/>
    <xf numFmtId="5" fontId="3" fillId="4" borderId="16" xfId="2" applyNumberFormat="1" applyFont="1" applyFill="1" applyBorder="1"/>
    <xf numFmtId="0" fontId="2" fillId="0" borderId="10" xfId="2" applyBorder="1"/>
    <xf numFmtId="0" fontId="4" fillId="0" borderId="11" xfId="2" applyFont="1" applyBorder="1" applyAlignment="1">
      <alignment horizontal="center"/>
    </xf>
    <xf numFmtId="5" fontId="2" fillId="0" borderId="8" xfId="2" applyNumberFormat="1" applyBorder="1"/>
    <xf numFmtId="0" fontId="3" fillId="0" borderId="10" xfId="2" applyFont="1" applyBorder="1"/>
    <xf numFmtId="5" fontId="3" fillId="0" borderId="8" xfId="2" applyNumberFormat="1" applyFont="1" applyBorder="1"/>
    <xf numFmtId="0" fontId="3" fillId="4" borderId="21" xfId="2" applyFont="1" applyFill="1" applyBorder="1"/>
    <xf numFmtId="0" fontId="3" fillId="4" borderId="22" xfId="2" applyFont="1" applyFill="1" applyBorder="1"/>
    <xf numFmtId="0" fontId="3" fillId="4" borderId="23" xfId="2" applyFont="1" applyFill="1" applyBorder="1"/>
    <xf numFmtId="9" fontId="3" fillId="4" borderId="22" xfId="2" applyNumberFormat="1" applyFont="1" applyFill="1" applyBorder="1"/>
    <xf numFmtId="5" fontId="3" fillId="4" borderId="22" xfId="2" applyNumberFormat="1" applyFont="1" applyFill="1" applyBorder="1" applyAlignment="1">
      <alignment horizontal="right"/>
    </xf>
    <xf numFmtId="9" fontId="9" fillId="4" borderId="22" xfId="2" applyNumberFormat="1" applyFont="1" applyFill="1" applyBorder="1"/>
    <xf numFmtId="5" fontId="3" fillId="4" borderId="14" xfId="2" applyNumberFormat="1" applyFont="1" applyFill="1" applyBorder="1" applyAlignment="1">
      <alignment horizontal="right"/>
    </xf>
    <xf numFmtId="5" fontId="3" fillId="4" borderId="0" xfId="2" applyNumberFormat="1" applyFont="1" applyFill="1" applyBorder="1"/>
    <xf numFmtId="0" fontId="2" fillId="2" borderId="8" xfId="2" applyFill="1" applyBorder="1"/>
    <xf numFmtId="0" fontId="2" fillId="2" borderId="19" xfId="2" applyFill="1" applyBorder="1"/>
    <xf numFmtId="5" fontId="2" fillId="2" borderId="19" xfId="2" applyNumberFormat="1" applyFill="1" applyBorder="1"/>
    <xf numFmtId="7" fontId="2" fillId="2" borderId="19" xfId="2" applyNumberFormat="1" applyFill="1" applyBorder="1"/>
    <xf numFmtId="5" fontId="2" fillId="2" borderId="24" xfId="2" applyNumberFormat="1" applyFill="1" applyBorder="1"/>
    <xf numFmtId="0" fontId="3" fillId="0" borderId="18" xfId="2" applyFont="1" applyBorder="1" applyAlignment="1">
      <alignment horizontal="center" wrapText="1"/>
    </xf>
    <xf numFmtId="0" fontId="3" fillId="3" borderId="18" xfId="2" applyFont="1" applyFill="1" applyBorder="1"/>
    <xf numFmtId="5" fontId="3" fillId="0" borderId="18" xfId="2" applyNumberFormat="1" applyFont="1" applyBorder="1" applyAlignment="1">
      <alignment horizontal="center"/>
    </xf>
    <xf numFmtId="5" fontId="3" fillId="3" borderId="18" xfId="2" applyNumberFormat="1" applyFont="1" applyFill="1" applyBorder="1"/>
    <xf numFmtId="5" fontId="3" fillId="0" borderId="18" xfId="2" applyNumberFormat="1" applyFont="1" applyFill="1" applyBorder="1" applyAlignment="1">
      <alignment horizontal="center"/>
    </xf>
    <xf numFmtId="5" fontId="3" fillId="3" borderId="25" xfId="2" applyNumberFormat="1" applyFont="1" applyFill="1" applyBorder="1"/>
    <xf numFmtId="5" fontId="3" fillId="3" borderId="26" xfId="2" applyNumberFormat="1" applyFont="1" applyFill="1" applyBorder="1"/>
    <xf numFmtId="0" fontId="7" fillId="2" borderId="11" xfId="2" applyFont="1" applyFill="1" applyBorder="1" applyAlignment="1">
      <alignment wrapText="1"/>
    </xf>
    <xf numFmtId="164" fontId="2" fillId="2" borderId="11" xfId="2" applyNumberFormat="1" applyFill="1" applyBorder="1"/>
    <xf numFmtId="7" fontId="2" fillId="2" borderId="11" xfId="2" applyNumberFormat="1" applyFill="1" applyBorder="1"/>
    <xf numFmtId="5" fontId="3" fillId="0" borderId="8" xfId="2" applyNumberFormat="1" applyFont="1" applyBorder="1" applyAlignment="1">
      <alignment wrapText="1"/>
    </xf>
    <xf numFmtId="165" fontId="2" fillId="0" borderId="11" xfId="2" applyNumberFormat="1" applyFont="1" applyBorder="1" applyAlignment="1">
      <alignment horizontal="right"/>
    </xf>
    <xf numFmtId="0" fontId="2" fillId="4" borderId="22" xfId="2" applyFill="1" applyBorder="1"/>
    <xf numFmtId="5" fontId="3" fillId="4" borderId="22" xfId="2" applyNumberFormat="1" applyFont="1" applyFill="1" applyBorder="1"/>
    <xf numFmtId="5" fontId="3" fillId="4" borderId="21" xfId="2" applyNumberFormat="1" applyFont="1" applyFill="1" applyBorder="1"/>
    <xf numFmtId="0" fontId="3" fillId="2" borderId="8" xfId="2" applyFont="1" applyFill="1" applyBorder="1"/>
    <xf numFmtId="0" fontId="3" fillId="2" borderId="19" xfId="2" applyFont="1" applyFill="1" applyBorder="1"/>
    <xf numFmtId="0" fontId="2" fillId="2" borderId="19" xfId="2" applyFont="1" applyFill="1" applyBorder="1"/>
    <xf numFmtId="5" fontId="2" fillId="2" borderId="19" xfId="2" applyNumberFormat="1" applyFont="1" applyFill="1" applyBorder="1"/>
    <xf numFmtId="5" fontId="3" fillId="2" borderId="19" xfId="2" applyNumberFormat="1" applyFont="1" applyFill="1" applyBorder="1"/>
    <xf numFmtId="5" fontId="2" fillId="2" borderId="24" xfId="2" applyNumberFormat="1" applyFont="1" applyFill="1" applyBorder="1"/>
    <xf numFmtId="5" fontId="3" fillId="0" borderId="27" xfId="2" applyNumberFormat="1" applyFont="1" applyFill="1" applyBorder="1" applyAlignment="1">
      <alignment horizontal="center"/>
    </xf>
    <xf numFmtId="5" fontId="2" fillId="4" borderId="21" xfId="2" applyNumberFormat="1" applyFill="1" applyBorder="1"/>
    <xf numFmtId="5" fontId="3" fillId="2" borderId="24" xfId="2" applyNumberFormat="1" applyFont="1" applyFill="1" applyBorder="1"/>
    <xf numFmtId="0" fontId="3" fillId="3" borderId="28" xfId="2" applyFont="1" applyFill="1" applyBorder="1"/>
    <xf numFmtId="0" fontId="2" fillId="3" borderId="18" xfId="2" applyFill="1" applyBorder="1"/>
    <xf numFmtId="5" fontId="2" fillId="3" borderId="18" xfId="2" applyNumberFormat="1" applyFill="1" applyBorder="1"/>
    <xf numFmtId="5" fontId="2" fillId="3" borderId="27" xfId="2" applyNumberFormat="1" applyFill="1" applyBorder="1"/>
    <xf numFmtId="5" fontId="2" fillId="3" borderId="13" xfId="2" applyNumberFormat="1" applyFill="1" applyBorder="1"/>
    <xf numFmtId="5" fontId="3" fillId="3" borderId="17" xfId="2" applyNumberFormat="1" applyFont="1" applyFill="1" applyBorder="1"/>
    <xf numFmtId="5" fontId="3" fillId="0" borderId="16" xfId="2" applyNumberFormat="1" applyFont="1" applyBorder="1" applyAlignment="1">
      <alignment horizontal="right"/>
    </xf>
    <xf numFmtId="0" fontId="3" fillId="3" borderId="12" xfId="2" applyFont="1" applyFill="1" applyBorder="1"/>
    <xf numFmtId="0" fontId="3" fillId="3" borderId="27" xfId="2" applyFont="1" applyFill="1" applyBorder="1"/>
    <xf numFmtId="10" fontId="7" fillId="0" borderId="19" xfId="2" applyNumberFormat="1" applyFont="1" applyBorder="1" applyAlignment="1">
      <alignment horizontal="right"/>
    </xf>
    <xf numFmtId="0" fontId="7" fillId="0" borderId="19" xfId="2" applyFont="1" applyBorder="1"/>
    <xf numFmtId="0" fontId="3" fillId="0" borderId="15" xfId="2" applyFont="1" applyBorder="1"/>
    <xf numFmtId="5" fontId="3" fillId="0" borderId="18" xfId="2" applyNumberFormat="1" applyFont="1" applyBorder="1"/>
    <xf numFmtId="5" fontId="3" fillId="0" borderId="25" xfId="2" applyNumberFormat="1" applyFont="1" applyBorder="1"/>
    <xf numFmtId="0" fontId="3" fillId="0" borderId="29" xfId="2" applyFont="1" applyBorder="1"/>
    <xf numFmtId="0" fontId="3" fillId="0" borderId="30" xfId="2" applyFont="1" applyBorder="1"/>
    <xf numFmtId="0" fontId="2" fillId="0" borderId="31" xfId="2" applyBorder="1"/>
    <xf numFmtId="5" fontId="2" fillId="0" borderId="31" xfId="2" applyNumberFormat="1" applyBorder="1"/>
    <xf numFmtId="5" fontId="2" fillId="0" borderId="29" xfId="2" applyNumberFormat="1" applyBorder="1"/>
    <xf numFmtId="9" fontId="2" fillId="5" borderId="11" xfId="2" applyNumberFormat="1" applyFill="1" applyBorder="1"/>
    <xf numFmtId="8" fontId="2" fillId="0" borderId="11" xfId="2" applyNumberFormat="1" applyFont="1" applyBorder="1" applyAlignment="1">
      <alignment horizontal="right"/>
    </xf>
    <xf numFmtId="0" fontId="6" fillId="0" borderId="34" xfId="2" applyFont="1" applyBorder="1"/>
    <xf numFmtId="0" fontId="7" fillId="0" borderId="33" xfId="2" applyFont="1" applyBorder="1"/>
    <xf numFmtId="0" fontId="3" fillId="4" borderId="33" xfId="2" applyFont="1" applyFill="1" applyBorder="1"/>
    <xf numFmtId="0" fontId="2" fillId="0" borderId="35" xfId="2" applyBorder="1"/>
    <xf numFmtId="0" fontId="3" fillId="0" borderId="33" xfId="2" applyFont="1" applyBorder="1"/>
    <xf numFmtId="0" fontId="3" fillId="3" borderId="15" xfId="2" applyFont="1" applyFill="1" applyBorder="1" applyAlignment="1"/>
    <xf numFmtId="0" fontId="7" fillId="2" borderId="10" xfId="2" applyFont="1" applyFill="1" applyBorder="1" applyAlignment="1">
      <alignment wrapText="1"/>
    </xf>
    <xf numFmtId="0" fontId="4" fillId="2" borderId="10" xfId="2" applyFont="1" applyFill="1" applyBorder="1"/>
    <xf numFmtId="0" fontId="8" fillId="2" borderId="10" xfId="2" applyFont="1" applyFill="1" applyBorder="1" applyAlignment="1">
      <alignment wrapText="1"/>
    </xf>
    <xf numFmtId="0" fontId="8" fillId="2" borderId="10" xfId="2" applyFont="1" applyFill="1" applyBorder="1"/>
    <xf numFmtId="0" fontId="3" fillId="3" borderId="33" xfId="2" applyFont="1" applyFill="1" applyBorder="1" applyAlignment="1"/>
    <xf numFmtId="0" fontId="7" fillId="0" borderId="33" xfId="2" applyFont="1" applyBorder="1" applyAlignment="1">
      <alignment wrapText="1"/>
    </xf>
    <xf numFmtId="0" fontId="2" fillId="4" borderId="33" xfId="2" applyFont="1" applyFill="1" applyBorder="1"/>
    <xf numFmtId="0" fontId="2" fillId="0" borderId="11" xfId="2" applyBorder="1"/>
    <xf numFmtId="5" fontId="2" fillId="0" borderId="11" xfId="2" applyNumberFormat="1" applyBorder="1"/>
    <xf numFmtId="5" fontId="2" fillId="0" borderId="33" xfId="2" applyNumberFormat="1" applyBorder="1"/>
    <xf numFmtId="0" fontId="2" fillId="2" borderId="10" xfId="2" applyFill="1" applyBorder="1"/>
    <xf numFmtId="0" fontId="3" fillId="0" borderId="0" xfId="2" applyFont="1" applyBorder="1" applyAlignment="1">
      <alignment horizontal="center"/>
    </xf>
    <xf numFmtId="0" fontId="3" fillId="0" borderId="0" xfId="2" applyFont="1" applyAlignment="1"/>
    <xf numFmtId="0" fontId="2" fillId="0" borderId="0" xfId="2" applyBorder="1" applyAlignment="1">
      <alignment horizontal="center"/>
    </xf>
    <xf numFmtId="10" fontId="7" fillId="0" borderId="8" xfId="2" applyNumberFormat="1" applyFont="1" applyBorder="1" applyAlignment="1">
      <alignment horizontal="left"/>
    </xf>
    <xf numFmtId="0" fontId="10" fillId="0" borderId="13" xfId="2" applyFont="1" applyBorder="1"/>
    <xf numFmtId="0" fontId="10" fillId="0" borderId="0" xfId="2" applyFont="1" applyBorder="1"/>
    <xf numFmtId="5" fontId="10" fillId="0" borderId="0" xfId="2" applyNumberFormat="1" applyFont="1" applyBorder="1"/>
    <xf numFmtId="5" fontId="10" fillId="0" borderId="20" xfId="2" applyNumberFormat="1" applyFont="1" applyBorder="1"/>
    <xf numFmtId="0" fontId="10" fillId="0" borderId="36" xfId="2" applyFont="1" applyBorder="1"/>
    <xf numFmtId="0" fontId="10" fillId="0" borderId="1" xfId="2" applyFont="1" applyBorder="1"/>
    <xf numFmtId="5" fontId="10" fillId="0" borderId="1" xfId="2" applyNumberFormat="1" applyFont="1" applyBorder="1"/>
    <xf numFmtId="5" fontId="11" fillId="0" borderId="1" xfId="2" applyNumberFormat="1" applyFont="1" applyBorder="1"/>
    <xf numFmtId="5" fontId="11" fillId="0" borderId="37" xfId="2" applyNumberFormat="1" applyFont="1" applyBorder="1"/>
    <xf numFmtId="10" fontId="2" fillId="0" borderId="11" xfId="2" applyNumberFormat="1" applyFont="1" applyBorder="1"/>
    <xf numFmtId="0" fontId="6" fillId="0" borderId="19" xfId="2" applyFont="1" applyBorder="1"/>
    <xf numFmtId="0" fontId="7" fillId="2" borderId="19" xfId="2" applyFont="1" applyFill="1" applyBorder="1"/>
    <xf numFmtId="0" fontId="7" fillId="0" borderId="11" xfId="2" applyFont="1" applyBorder="1" applyAlignment="1">
      <alignment horizontal="left" wrapText="1"/>
    </xf>
    <xf numFmtId="0" fontId="7" fillId="0" borderId="8" xfId="2" applyFont="1" applyBorder="1"/>
    <xf numFmtId="0" fontId="7" fillId="0" borderId="11" xfId="2" applyFont="1" applyBorder="1"/>
    <xf numFmtId="8" fontId="2" fillId="0" borderId="16" xfId="2" applyNumberFormat="1" applyFont="1" applyBorder="1" applyAlignment="1">
      <alignment horizontal="right"/>
    </xf>
    <xf numFmtId="2" fontId="2" fillId="0" borderId="19" xfId="2" applyNumberFormat="1" applyFont="1" applyBorder="1"/>
    <xf numFmtId="10" fontId="3" fillId="0" borderId="11" xfId="2" applyNumberFormat="1" applyFont="1" applyBorder="1"/>
    <xf numFmtId="10" fontId="3" fillId="0" borderId="11" xfId="2" applyNumberFormat="1" applyFont="1" applyFill="1" applyBorder="1"/>
    <xf numFmtId="10" fontId="3" fillId="0" borderId="18" xfId="1" applyNumberFormat="1" applyFont="1" applyBorder="1"/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" fontId="3" fillId="0" borderId="2" xfId="2" applyNumberFormat="1" applyFont="1" applyBorder="1" applyAlignment="1">
      <alignment horizontal="center"/>
    </xf>
    <xf numFmtId="5" fontId="3" fillId="0" borderId="7" xfId="2" applyNumberFormat="1" applyFont="1" applyBorder="1" applyAlignment="1">
      <alignment horizontal="center"/>
    </xf>
    <xf numFmtId="0" fontId="3" fillId="3" borderId="8" xfId="2" applyFont="1" applyFill="1" applyBorder="1" applyAlignment="1">
      <alignment horizontal="left"/>
    </xf>
    <xf numFmtId="0" fontId="3" fillId="3" borderId="9" xfId="2" applyFont="1" applyFill="1" applyBorder="1" applyAlignment="1">
      <alignment horizontal="left"/>
    </xf>
    <xf numFmtId="0" fontId="3" fillId="3" borderId="10" xfId="2" applyFont="1" applyFill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/>
    </xf>
    <xf numFmtId="0" fontId="5" fillId="0" borderId="5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5" fontId="5" fillId="0" borderId="6" xfId="2" applyNumberFormat="1" applyFont="1" applyBorder="1" applyAlignment="1">
      <alignment horizontal="center" wrapText="1"/>
    </xf>
    <xf numFmtId="7" fontId="2" fillId="0" borderId="11" xfId="2" applyNumberFormat="1" applyFont="1" applyBorder="1" applyAlignment="1">
      <alignment horizontal="right"/>
    </xf>
    <xf numFmtId="7" fontId="3" fillId="4" borderId="16" xfId="2" applyNumberFormat="1" applyFont="1" applyFill="1" applyBorder="1"/>
    <xf numFmtId="7" fontId="3" fillId="4" borderId="11" xfId="2" applyNumberFormat="1" applyFont="1" applyFill="1" applyBorder="1" applyAlignment="1">
      <alignment horizontal="right"/>
    </xf>
    <xf numFmtId="7" fontId="2" fillId="0" borderId="11" xfId="2" applyNumberFormat="1" applyBorder="1" applyAlignment="1">
      <alignment horizontal="right"/>
    </xf>
    <xf numFmtId="7" fontId="2" fillId="0" borderId="16" xfId="2" applyNumberFormat="1" applyBorder="1" applyAlignment="1">
      <alignment horizontal="right"/>
    </xf>
    <xf numFmtId="7" fontId="2" fillId="0" borderId="20" xfId="2" applyNumberFormat="1" applyBorder="1"/>
    <xf numFmtId="7" fontId="2" fillId="0" borderId="11" xfId="2" applyNumberFormat="1" applyBorder="1" applyAlignment="1">
      <alignment horizontal="center"/>
    </xf>
    <xf numFmtId="7" fontId="2" fillId="0" borderId="16" xfId="2" applyNumberFormat="1" applyBorder="1"/>
    <xf numFmtId="7" fontId="3" fillId="0" borderId="11" xfId="2" applyNumberFormat="1" applyFont="1" applyBorder="1" applyAlignment="1">
      <alignment horizontal="right"/>
    </xf>
    <xf numFmtId="7" fontId="3" fillId="4" borderId="22" xfId="2" applyNumberFormat="1" applyFont="1" applyFill="1" applyBorder="1" applyAlignment="1">
      <alignment horizontal="right"/>
    </xf>
    <xf numFmtId="7" fontId="3" fillId="4" borderId="17" xfId="2" applyNumberFormat="1" applyFont="1" applyFill="1" applyBorder="1"/>
    <xf numFmtId="7" fontId="3" fillId="4" borderId="14" xfId="2" applyNumberFormat="1" applyFont="1" applyFill="1" applyBorder="1"/>
    <xf numFmtId="7" fontId="3" fillId="0" borderId="18" xfId="2" applyNumberFormat="1" applyFont="1" applyBorder="1" applyAlignment="1">
      <alignment horizontal="right"/>
    </xf>
    <xf numFmtId="7" fontId="3" fillId="0" borderId="26" xfId="2" applyNumberFormat="1" applyFont="1" applyBorder="1" applyAlignment="1">
      <alignment horizontal="right"/>
    </xf>
    <xf numFmtId="7" fontId="3" fillId="0" borderId="31" xfId="2" applyNumberFormat="1" applyFont="1" applyBorder="1" applyAlignment="1">
      <alignment horizontal="right"/>
    </xf>
    <xf numFmtId="7" fontId="3" fillId="0" borderId="32" xfId="2" applyNumberFormat="1" applyFont="1" applyBorder="1" applyAlignment="1">
      <alignment horizontal="righ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160021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0021" y="502920"/>
          <a:ext cx="684278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IA #09-11752</a:t>
          </a:r>
        </a:p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PROJECT ANALYSIS (FOR AMENDMENT</a:t>
          </a:r>
          <a:r>
            <a:rPr lang="en-US" sz="1600" b="1" kern="10" spc="0" baseline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 #1)</a:t>
          </a:r>
          <a:endParaRPr lang="en-US" sz="1600" b="1" kern="10" spc="0">
            <a:ln w="9525">
              <a:noFill/>
              <a:round/>
              <a:headEnd/>
              <a:tailEnd/>
            </a:ln>
            <a:solidFill>
              <a:srgbClr val="3366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Times New Roman"/>
            <a:cs typeface="Times New Roman"/>
          </a:endParaRPr>
        </a:p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FISCAL YEAR 2010-2011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7" zoomScaleNormal="100" workbookViewId="0">
      <selection activeCell="P26" sqref="P26"/>
    </sheetView>
  </sheetViews>
  <sheetFormatPr defaultRowHeight="15" x14ac:dyDescent="0.25"/>
  <cols>
    <col min="1" max="1" width="68.7109375" customWidth="1"/>
    <col min="2" max="2" width="13.140625" hidden="1" customWidth="1"/>
    <col min="3" max="3" width="14.42578125" bestFit="1" customWidth="1"/>
    <col min="4" max="4" width="9.140625" customWidth="1"/>
    <col min="5" max="5" width="10.85546875" customWidth="1"/>
    <col min="6" max="6" width="12.5703125" customWidth="1"/>
    <col min="8" max="8" width="9.140625" customWidth="1"/>
    <col min="9" max="9" width="12.42578125" customWidth="1"/>
    <col min="11" max="11" width="9.42578125" customWidth="1"/>
    <col min="12" max="12" width="12.28515625" customWidth="1"/>
    <col min="14" max="14" width="12.28515625" customWidth="1"/>
  </cols>
  <sheetData>
    <row r="1" spans="1:14" x14ac:dyDescent="0.25">
      <c r="A1" s="1"/>
      <c r="B1" s="1"/>
      <c r="C1" s="1"/>
      <c r="D1" s="135" t="s">
        <v>45</v>
      </c>
      <c r="E1" s="135"/>
      <c r="F1" s="135"/>
      <c r="G1" s="135"/>
      <c r="H1" s="110"/>
      <c r="I1" s="110"/>
      <c r="J1" s="110"/>
      <c r="K1" s="110"/>
      <c r="L1" s="110"/>
      <c r="N1" s="3" t="s">
        <v>38</v>
      </c>
    </row>
    <row r="2" spans="1:14" ht="17.25" customHeight="1" x14ac:dyDescent="0.25">
      <c r="A2" s="1"/>
      <c r="B2" s="1"/>
      <c r="C2" s="1"/>
      <c r="D2" s="133" t="s">
        <v>24</v>
      </c>
      <c r="E2" s="134"/>
      <c r="F2" s="134"/>
      <c r="G2" s="134"/>
      <c r="H2" s="110"/>
      <c r="I2" s="110"/>
      <c r="J2" s="110"/>
      <c r="K2" s="110"/>
      <c r="L2" s="110"/>
      <c r="M2" s="1" t="s">
        <v>18</v>
      </c>
      <c r="N2" s="3" t="s">
        <v>39</v>
      </c>
    </row>
    <row r="3" spans="1:14" x14ac:dyDescent="0.25">
      <c r="A3" s="4"/>
      <c r="B3" s="4"/>
      <c r="C3" s="4"/>
      <c r="D3" s="136" t="s">
        <v>27</v>
      </c>
      <c r="E3" s="137"/>
      <c r="F3" s="137"/>
      <c r="G3" s="137"/>
      <c r="H3" s="5"/>
      <c r="I3" s="5"/>
      <c r="J3" s="5"/>
      <c r="K3" s="5"/>
      <c r="L3" s="5"/>
      <c r="M3" s="4"/>
      <c r="N3" s="6" t="s">
        <v>0</v>
      </c>
    </row>
    <row r="4" spans="1:14" x14ac:dyDescent="0.25">
      <c r="A4" s="4"/>
      <c r="B4" s="4"/>
      <c r="C4" s="4"/>
      <c r="D4" s="109"/>
      <c r="E4" s="111"/>
      <c r="F4" s="111"/>
      <c r="G4" s="111"/>
      <c r="H4" s="5"/>
      <c r="I4" s="5"/>
      <c r="J4" s="5"/>
      <c r="K4" s="5"/>
      <c r="L4" s="5"/>
      <c r="M4" s="4"/>
      <c r="N4" s="6"/>
    </row>
    <row r="5" spans="1:14" ht="15.75" thickBot="1" x14ac:dyDescent="0.3">
      <c r="A5" s="2"/>
      <c r="B5" s="143"/>
      <c r="C5" s="143"/>
      <c r="D5" s="143"/>
      <c r="E5" s="143"/>
      <c r="F5" s="143"/>
      <c r="G5" s="143"/>
      <c r="H5" s="143"/>
      <c r="I5" s="143"/>
      <c r="J5" s="143"/>
      <c r="K5" s="7"/>
      <c r="L5" s="7"/>
      <c r="M5" s="7"/>
      <c r="N5" s="7"/>
    </row>
    <row r="6" spans="1:14" x14ac:dyDescent="0.25">
      <c r="A6" s="144"/>
      <c r="B6" s="145"/>
      <c r="C6" s="146"/>
      <c r="D6" s="147" t="s">
        <v>28</v>
      </c>
      <c r="E6" s="148"/>
      <c r="F6" s="149"/>
      <c r="G6" s="150" t="s">
        <v>29</v>
      </c>
      <c r="H6" s="150"/>
      <c r="I6" s="150"/>
      <c r="J6" s="150" t="s">
        <v>30</v>
      </c>
      <c r="K6" s="150"/>
      <c r="L6" s="150"/>
      <c r="M6" s="138" t="s">
        <v>1</v>
      </c>
      <c r="N6" s="139"/>
    </row>
    <row r="7" spans="1:14" x14ac:dyDescent="0.25">
      <c r="A7" s="140" t="s">
        <v>2</v>
      </c>
      <c r="B7" s="141"/>
      <c r="C7" s="142"/>
      <c r="D7" s="9"/>
      <c r="E7" s="9"/>
      <c r="F7" s="9"/>
      <c r="G7" s="9"/>
      <c r="H7" s="9"/>
      <c r="I7" s="9"/>
      <c r="J7" s="9"/>
      <c r="K7" s="9"/>
      <c r="L7" s="9"/>
      <c r="M7" s="10"/>
      <c r="N7" s="11"/>
    </row>
    <row r="8" spans="1:14" ht="26.25" x14ac:dyDescent="0.25">
      <c r="A8" s="92" t="s">
        <v>3</v>
      </c>
      <c r="B8" s="123" t="s">
        <v>4</v>
      </c>
      <c r="C8" s="12" t="s">
        <v>5</v>
      </c>
      <c r="D8" s="8" t="s">
        <v>6</v>
      </c>
      <c r="E8" s="12" t="s">
        <v>7</v>
      </c>
      <c r="F8" s="13" t="s">
        <v>8</v>
      </c>
      <c r="G8" s="8" t="s">
        <v>6</v>
      </c>
      <c r="H8" s="12" t="s">
        <v>7</v>
      </c>
      <c r="I8" s="13" t="s">
        <v>8</v>
      </c>
      <c r="J8" s="8" t="s">
        <v>6</v>
      </c>
      <c r="K8" s="12" t="s">
        <v>7</v>
      </c>
      <c r="L8" s="13" t="s">
        <v>8</v>
      </c>
      <c r="M8" s="14"/>
      <c r="N8" s="15"/>
    </row>
    <row r="9" spans="1:14" x14ac:dyDescent="0.25">
      <c r="A9" s="126" t="s">
        <v>33</v>
      </c>
      <c r="B9" s="127"/>
      <c r="C9" s="125" t="s">
        <v>43</v>
      </c>
      <c r="D9" s="122">
        <v>0.1</v>
      </c>
      <c r="E9" s="18">
        <v>95128</v>
      </c>
      <c r="F9" s="151">
        <f>ROUNDDOWN(E9*D9,0)</f>
        <v>9512</v>
      </c>
      <c r="G9" s="122">
        <v>0.1</v>
      </c>
      <c r="H9" s="18">
        <v>95128</v>
      </c>
      <c r="I9" s="151">
        <f>ROUNDDOWN(H9*G9,0)</f>
        <v>9512</v>
      </c>
      <c r="J9" s="122">
        <v>0.1</v>
      </c>
      <c r="K9" s="18">
        <v>95128</v>
      </c>
      <c r="L9" s="151">
        <f>ROUNDDOWN(K9*J9,0)</f>
        <v>9512</v>
      </c>
      <c r="M9" s="21"/>
      <c r="N9" s="152">
        <f>F9+I9+L9</f>
        <v>28536</v>
      </c>
    </row>
    <row r="10" spans="1:14" x14ac:dyDescent="0.25">
      <c r="A10" s="126" t="s">
        <v>34</v>
      </c>
      <c r="B10" s="127"/>
      <c r="C10" s="125" t="s">
        <v>43</v>
      </c>
      <c r="D10" s="122">
        <v>0.4</v>
      </c>
      <c r="E10" s="18">
        <v>51214</v>
      </c>
      <c r="F10" s="151">
        <f>ROUND(E10*D10,0)</f>
        <v>20486</v>
      </c>
      <c r="G10" s="122">
        <v>0.4</v>
      </c>
      <c r="H10" s="18">
        <v>51214</v>
      </c>
      <c r="I10" s="151">
        <f>ROUND(H10*G10,0)</f>
        <v>20486</v>
      </c>
      <c r="J10" s="122">
        <v>0.4</v>
      </c>
      <c r="K10" s="18">
        <v>51214</v>
      </c>
      <c r="L10" s="151">
        <f>ROUND(K10*J10,0)</f>
        <v>20486</v>
      </c>
      <c r="M10" s="21"/>
      <c r="N10" s="152">
        <f>F10+I10+L10</f>
        <v>61458</v>
      </c>
    </row>
    <row r="11" spans="1:14" x14ac:dyDescent="0.25">
      <c r="A11" s="126" t="s">
        <v>35</v>
      </c>
      <c r="B11" s="127"/>
      <c r="C11" s="125" t="s">
        <v>42</v>
      </c>
      <c r="D11" s="122">
        <v>0.2</v>
      </c>
      <c r="E11" s="18">
        <v>34689</v>
      </c>
      <c r="F11" s="151">
        <f>ROUND(E11*D11,0)</f>
        <v>6938</v>
      </c>
      <c r="G11" s="122">
        <v>0.2</v>
      </c>
      <c r="H11" s="18">
        <v>34689</v>
      </c>
      <c r="I11" s="151">
        <f>ROUND(H11*G11,0)</f>
        <v>6938</v>
      </c>
      <c r="J11" s="122">
        <v>0.2</v>
      </c>
      <c r="K11" s="18">
        <v>34689</v>
      </c>
      <c r="L11" s="151">
        <f>ROUND(K11*J11,0)</f>
        <v>6938</v>
      </c>
      <c r="M11" s="21"/>
      <c r="N11" s="152">
        <f>F11+I11+L11</f>
        <v>20814</v>
      </c>
    </row>
    <row r="12" spans="1:14" x14ac:dyDescent="0.25">
      <c r="A12" s="126" t="s">
        <v>40</v>
      </c>
      <c r="B12" s="81"/>
      <c r="C12" s="125" t="s">
        <v>44</v>
      </c>
      <c r="D12" s="122"/>
      <c r="E12" s="18"/>
      <c r="F12" s="151"/>
      <c r="G12" s="122"/>
      <c r="H12" s="18"/>
      <c r="I12" s="151"/>
      <c r="J12" s="122"/>
      <c r="K12" s="18"/>
      <c r="L12" s="151"/>
      <c r="M12" s="21"/>
      <c r="N12" s="152"/>
    </row>
    <row r="13" spans="1:14" x14ac:dyDescent="0.25">
      <c r="A13" s="93" t="s">
        <v>41</v>
      </c>
      <c r="B13" s="124"/>
      <c r="C13" s="125" t="s">
        <v>44</v>
      </c>
      <c r="D13" s="90"/>
      <c r="E13" s="18"/>
      <c r="F13" s="151"/>
      <c r="G13" s="17"/>
      <c r="H13" s="20"/>
      <c r="I13" s="151"/>
      <c r="J13" s="17"/>
      <c r="K13" s="20"/>
      <c r="L13" s="151"/>
      <c r="M13" s="21"/>
      <c r="N13" s="152"/>
    </row>
    <row r="14" spans="1:14" x14ac:dyDescent="0.25">
      <c r="A14" s="93"/>
      <c r="B14" s="124"/>
      <c r="C14" s="16"/>
      <c r="D14" s="90"/>
      <c r="E14" s="18"/>
      <c r="F14" s="151"/>
      <c r="G14" s="17"/>
      <c r="H14" s="20"/>
      <c r="I14" s="151"/>
      <c r="J14" s="17"/>
      <c r="K14" s="20"/>
      <c r="L14" s="151"/>
      <c r="M14" s="129"/>
      <c r="N14" s="152"/>
    </row>
    <row r="15" spans="1:14" x14ac:dyDescent="0.25">
      <c r="A15" s="94" t="s">
        <v>9</v>
      </c>
      <c r="B15" s="25"/>
      <c r="C15" s="25"/>
      <c r="D15" s="24"/>
      <c r="E15" s="24"/>
      <c r="F15" s="153">
        <f>SUM(F9:F13)</f>
        <v>36936</v>
      </c>
      <c r="G15" s="26"/>
      <c r="H15" s="26"/>
      <c r="I15" s="153">
        <f>SUM(I9:I13)</f>
        <v>36936</v>
      </c>
      <c r="J15" s="26"/>
      <c r="K15" s="26"/>
      <c r="L15" s="153">
        <f>SUM(L9:L13)</f>
        <v>36936</v>
      </c>
      <c r="M15" s="27"/>
      <c r="N15" s="152">
        <f>SUM(N9:N13)</f>
        <v>110808</v>
      </c>
    </row>
    <row r="16" spans="1:14" x14ac:dyDescent="0.25">
      <c r="A16" s="95"/>
      <c r="B16" s="5"/>
      <c r="C16" s="29"/>
      <c r="D16" s="105"/>
      <c r="E16" s="105"/>
      <c r="F16" s="154"/>
      <c r="G16" s="106"/>
      <c r="H16" s="106"/>
      <c r="I16" s="154"/>
      <c r="J16" s="106"/>
      <c r="K16" s="106"/>
      <c r="L16" s="155"/>
      <c r="M16" s="107"/>
      <c r="N16" s="156"/>
    </row>
    <row r="17" spans="1:14" x14ac:dyDescent="0.25">
      <c r="A17" s="96" t="s">
        <v>21</v>
      </c>
      <c r="B17" s="32"/>
      <c r="C17" s="29"/>
      <c r="D17" s="22"/>
      <c r="E17" s="30" t="s">
        <v>10</v>
      </c>
      <c r="F17" s="157"/>
      <c r="G17" s="22"/>
      <c r="H17" s="30" t="s">
        <v>10</v>
      </c>
      <c r="I17" s="157"/>
      <c r="J17" s="22"/>
      <c r="K17" s="30" t="s">
        <v>10</v>
      </c>
      <c r="L17" s="157"/>
      <c r="M17" s="31"/>
      <c r="N17" s="158"/>
    </row>
    <row r="18" spans="1:14" ht="14.45" customHeight="1" x14ac:dyDescent="0.25">
      <c r="A18" s="96"/>
      <c r="B18" s="32"/>
      <c r="C18" s="32"/>
      <c r="D18" s="22"/>
      <c r="E18" s="130">
        <v>0.74370000000000003</v>
      </c>
      <c r="F18" s="159">
        <f>ROUNDDOWN((F15)*E18,0)</f>
        <v>27469</v>
      </c>
      <c r="G18" s="22"/>
      <c r="H18" s="130">
        <v>0.74370000000000003</v>
      </c>
      <c r="I18" s="159">
        <f>ROUNDDOWN((I15)*H18,0)</f>
        <v>27469</v>
      </c>
      <c r="J18" s="22"/>
      <c r="K18" s="131">
        <v>0.74370000000000003</v>
      </c>
      <c r="L18" s="159">
        <f>ROUNDDOWN((L15)*K18,0)</f>
        <v>27469</v>
      </c>
      <c r="M18" s="33"/>
      <c r="N18" s="152">
        <f>F18+I18+L18</f>
        <v>82407</v>
      </c>
    </row>
    <row r="19" spans="1:14" x14ac:dyDescent="0.25">
      <c r="A19" s="34" t="s">
        <v>11</v>
      </c>
      <c r="B19" s="35"/>
      <c r="C19" s="36"/>
      <c r="D19" s="37"/>
      <c r="E19" s="37"/>
      <c r="F19" s="160">
        <f>F15+F18</f>
        <v>64405</v>
      </c>
      <c r="G19" s="37"/>
      <c r="H19" s="37"/>
      <c r="I19" s="160">
        <f>I15+I18</f>
        <v>64405</v>
      </c>
      <c r="J19" s="39"/>
      <c r="K19" s="39"/>
      <c r="L19" s="160">
        <f>L15+L18</f>
        <v>64405</v>
      </c>
      <c r="M19" s="41"/>
      <c r="N19" s="161">
        <f>F19+I19+L19</f>
        <v>193215</v>
      </c>
    </row>
    <row r="20" spans="1:14" x14ac:dyDescent="0.25">
      <c r="A20" s="42"/>
      <c r="B20" s="43"/>
      <c r="C20" s="43"/>
      <c r="D20" s="43"/>
      <c r="E20" s="43"/>
      <c r="F20" s="44"/>
      <c r="G20" s="45"/>
      <c r="H20" s="45"/>
      <c r="I20" s="44"/>
      <c r="J20" s="44"/>
      <c r="K20" s="44"/>
      <c r="L20" s="44"/>
      <c r="M20" s="44"/>
      <c r="N20" s="46"/>
    </row>
    <row r="21" spans="1:14" ht="26.25" x14ac:dyDescent="0.25">
      <c r="A21" s="102" t="s">
        <v>12</v>
      </c>
      <c r="B21" s="97"/>
      <c r="C21" s="12" t="s">
        <v>5</v>
      </c>
      <c r="D21" s="48"/>
      <c r="E21" s="48"/>
      <c r="F21" s="49" t="s">
        <v>8</v>
      </c>
      <c r="G21" s="50"/>
      <c r="H21" s="50"/>
      <c r="I21" s="51" t="s">
        <v>8</v>
      </c>
      <c r="J21" s="50"/>
      <c r="K21" s="50"/>
      <c r="L21" s="51" t="s">
        <v>8</v>
      </c>
      <c r="M21" s="52"/>
      <c r="N21" s="53"/>
    </row>
    <row r="22" spans="1:14" x14ac:dyDescent="0.25">
      <c r="A22" s="93" t="s">
        <v>19</v>
      </c>
      <c r="B22" s="98"/>
      <c r="C22" s="16"/>
      <c r="D22" s="108"/>
      <c r="E22" s="22"/>
      <c r="F22" s="19">
        <v>2404</v>
      </c>
      <c r="G22" s="22"/>
      <c r="H22" s="55"/>
      <c r="I22" s="19">
        <v>3904</v>
      </c>
      <c r="J22" s="22"/>
      <c r="K22" s="56"/>
      <c r="L22" s="19">
        <v>3904</v>
      </c>
      <c r="M22" s="33"/>
      <c r="N22" s="28">
        <f>F22+I22+L22</f>
        <v>10212</v>
      </c>
    </row>
    <row r="23" spans="1:14" x14ac:dyDescent="0.25">
      <c r="A23" s="93" t="s">
        <v>26</v>
      </c>
      <c r="B23" s="99"/>
      <c r="C23" s="16"/>
      <c r="D23" s="108"/>
      <c r="E23" s="22"/>
      <c r="F23" s="19"/>
      <c r="G23" s="22"/>
      <c r="H23" s="55"/>
      <c r="I23" s="19"/>
      <c r="J23" s="22"/>
      <c r="K23" s="56"/>
      <c r="L23" s="19"/>
      <c r="M23" s="33"/>
      <c r="N23" s="28">
        <f t="shared" ref="N23:N27" si="0">F23+I23+L23</f>
        <v>0</v>
      </c>
    </row>
    <row r="24" spans="1:14" x14ac:dyDescent="0.25">
      <c r="A24" s="93" t="s">
        <v>22</v>
      </c>
      <c r="B24" s="99"/>
      <c r="C24" s="16"/>
      <c r="D24" s="108"/>
      <c r="E24" s="22"/>
      <c r="F24" s="19">
        <v>3000</v>
      </c>
      <c r="G24" s="22"/>
      <c r="H24" s="55"/>
      <c r="I24" s="19"/>
      <c r="J24" s="22"/>
      <c r="K24" s="56"/>
      <c r="L24" s="19"/>
      <c r="M24" s="33"/>
      <c r="N24" s="28">
        <f>F24+I24+L24</f>
        <v>3000</v>
      </c>
    </row>
    <row r="25" spans="1:14" x14ac:dyDescent="0.25">
      <c r="A25" s="93" t="s">
        <v>20</v>
      </c>
      <c r="B25" s="100"/>
      <c r="C25" s="16" t="s">
        <v>23</v>
      </c>
      <c r="D25" s="108"/>
      <c r="E25" s="22"/>
      <c r="F25" s="19">
        <v>2000</v>
      </c>
      <c r="G25" s="22"/>
      <c r="H25" s="55"/>
      <c r="I25" s="19">
        <v>3500</v>
      </c>
      <c r="J25" s="22"/>
      <c r="K25" s="56"/>
      <c r="L25" s="19">
        <v>3500</v>
      </c>
      <c r="M25" s="33"/>
      <c r="N25" s="28">
        <f>F25+I25+L25</f>
        <v>9000</v>
      </c>
    </row>
    <row r="26" spans="1:14" x14ac:dyDescent="0.25">
      <c r="A26" s="93" t="s">
        <v>37</v>
      </c>
      <c r="B26" s="100"/>
      <c r="C26" s="16" t="s">
        <v>23</v>
      </c>
      <c r="D26" s="108"/>
      <c r="E26" s="22"/>
      <c r="F26" s="19">
        <v>1000</v>
      </c>
      <c r="G26" s="22"/>
      <c r="H26" s="55"/>
      <c r="I26" s="19">
        <v>1000</v>
      </c>
      <c r="J26" s="22"/>
      <c r="K26" s="56"/>
      <c r="L26" s="19">
        <v>1000</v>
      </c>
      <c r="M26" s="57"/>
      <c r="N26" s="28">
        <f t="shared" si="0"/>
        <v>3000</v>
      </c>
    </row>
    <row r="27" spans="1:14" ht="15.6" customHeight="1" x14ac:dyDescent="0.25">
      <c r="A27" s="93" t="s">
        <v>36</v>
      </c>
      <c r="B27" s="100"/>
      <c r="C27" s="16"/>
      <c r="D27" s="108"/>
      <c r="E27" s="22"/>
      <c r="F27" s="19"/>
      <c r="G27" s="22"/>
      <c r="H27" s="55"/>
      <c r="I27" s="19"/>
      <c r="J27" s="22"/>
      <c r="K27" s="56"/>
      <c r="L27" s="19"/>
      <c r="M27" s="57"/>
      <c r="N27" s="28">
        <f t="shared" si="0"/>
        <v>0</v>
      </c>
    </row>
    <row r="28" spans="1:14" x14ac:dyDescent="0.25">
      <c r="A28" s="93"/>
      <c r="B28" s="101"/>
      <c r="C28" s="16"/>
      <c r="D28" s="108"/>
      <c r="E28" s="22"/>
      <c r="F28" s="58"/>
      <c r="G28" s="22"/>
      <c r="H28" s="55"/>
      <c r="I28" s="19"/>
      <c r="J28" s="22"/>
      <c r="K28" s="22"/>
      <c r="L28" s="19"/>
      <c r="M28" s="33"/>
      <c r="N28" s="28"/>
    </row>
    <row r="29" spans="1:14" x14ac:dyDescent="0.25">
      <c r="A29" s="104" t="s">
        <v>13</v>
      </c>
      <c r="B29" s="36"/>
      <c r="C29" s="25"/>
      <c r="D29" s="59"/>
      <c r="E29" s="59"/>
      <c r="F29" s="60">
        <f>SUM(F22:F28)</f>
        <v>8404</v>
      </c>
      <c r="G29" s="59"/>
      <c r="H29" s="59"/>
      <c r="I29" s="60">
        <f>SUM(I22:I28)</f>
        <v>8404</v>
      </c>
      <c r="J29" s="59"/>
      <c r="K29" s="59"/>
      <c r="L29" s="60">
        <f>SUM(L22:L28)</f>
        <v>8404</v>
      </c>
      <c r="M29" s="61"/>
      <c r="N29" s="162">
        <f>F29+I29+L29</f>
        <v>25212</v>
      </c>
    </row>
    <row r="30" spans="1:14" x14ac:dyDescent="0.25">
      <c r="A30" s="62"/>
      <c r="B30" s="63"/>
      <c r="C30" s="64"/>
      <c r="D30" s="64"/>
      <c r="E30" s="64"/>
      <c r="F30" s="65"/>
      <c r="G30" s="65"/>
      <c r="H30" s="65"/>
      <c r="I30" s="65"/>
      <c r="J30" s="65"/>
      <c r="K30" s="65"/>
      <c r="L30" s="65"/>
      <c r="M30" s="66"/>
      <c r="N30" s="67"/>
    </row>
    <row r="31" spans="1:14" ht="32.25" customHeight="1" x14ac:dyDescent="0.25">
      <c r="A31" s="71" t="s">
        <v>32</v>
      </c>
      <c r="B31" s="48"/>
      <c r="C31" s="47" t="s">
        <v>5</v>
      </c>
      <c r="D31" s="72"/>
      <c r="E31" s="72"/>
      <c r="F31" s="49" t="s">
        <v>8</v>
      </c>
      <c r="G31" s="73"/>
      <c r="H31" s="73"/>
      <c r="I31" s="51" t="s">
        <v>8</v>
      </c>
      <c r="J31" s="73"/>
      <c r="K31" s="74"/>
      <c r="L31" s="68" t="s">
        <v>8</v>
      </c>
      <c r="M31" s="75"/>
      <c r="N31" s="76"/>
    </row>
    <row r="32" spans="1:14" ht="18.600000000000001" customHeight="1" x14ac:dyDescent="0.25">
      <c r="A32" s="103"/>
      <c r="B32" s="54"/>
      <c r="C32" s="16"/>
      <c r="D32" s="22"/>
      <c r="E32" s="22"/>
      <c r="F32" s="91"/>
      <c r="G32" s="22"/>
      <c r="H32" s="22"/>
      <c r="I32" s="91"/>
      <c r="J32" s="22"/>
      <c r="K32" s="22"/>
      <c r="L32" s="91"/>
      <c r="M32" s="31"/>
      <c r="N32" s="128">
        <f t="shared" ref="N32:N33" si="1">F32+I32+L32</f>
        <v>0</v>
      </c>
    </row>
    <row r="33" spans="1:14" ht="18.600000000000001" customHeight="1" x14ac:dyDescent="0.25">
      <c r="A33" s="103"/>
      <c r="B33" s="54"/>
      <c r="C33" s="16"/>
      <c r="D33" s="22"/>
      <c r="E33" s="22"/>
      <c r="F33" s="91"/>
      <c r="G33" s="22"/>
      <c r="H33" s="22"/>
      <c r="I33" s="91"/>
      <c r="J33" s="22"/>
      <c r="K33" s="22"/>
      <c r="L33" s="91"/>
      <c r="M33" s="31"/>
      <c r="N33" s="128">
        <f t="shared" si="1"/>
        <v>0</v>
      </c>
    </row>
    <row r="34" spans="1:14" ht="18.600000000000001" customHeight="1" x14ac:dyDescent="0.25">
      <c r="A34" s="103"/>
      <c r="B34" s="54"/>
      <c r="C34" s="16"/>
      <c r="D34" s="22"/>
      <c r="E34" s="22"/>
      <c r="F34" s="19"/>
      <c r="G34" s="22"/>
      <c r="H34" s="22"/>
      <c r="I34" s="19"/>
      <c r="J34" s="22"/>
      <c r="K34" s="22"/>
      <c r="L34" s="19"/>
      <c r="M34" s="31"/>
      <c r="N34" s="77"/>
    </row>
    <row r="35" spans="1:14" x14ac:dyDescent="0.25">
      <c r="A35" s="23" t="s">
        <v>31</v>
      </c>
      <c r="B35" s="35"/>
      <c r="C35" s="36"/>
      <c r="D35" s="59"/>
      <c r="E35" s="59"/>
      <c r="F35" s="38">
        <f>SUM(F32:F34)</f>
        <v>0</v>
      </c>
      <c r="G35" s="59"/>
      <c r="H35" s="59"/>
      <c r="I35" s="38">
        <f>SUM(I32:I34)</f>
        <v>0</v>
      </c>
      <c r="J35" s="59"/>
      <c r="K35" s="59"/>
      <c r="L35" s="38">
        <f>SUM(L32:L34)</f>
        <v>0</v>
      </c>
      <c r="M35" s="69"/>
      <c r="N35" s="40">
        <f>F35+I35+L35</f>
        <v>0</v>
      </c>
    </row>
    <row r="36" spans="1:14" x14ac:dyDescent="0.25">
      <c r="A36" s="62"/>
      <c r="B36" s="63"/>
      <c r="C36" s="63"/>
      <c r="D36" s="63"/>
      <c r="E36" s="63"/>
      <c r="F36" s="66"/>
      <c r="G36" s="66"/>
      <c r="H36" s="66"/>
      <c r="I36" s="66"/>
      <c r="J36" s="66"/>
      <c r="K36" s="66"/>
      <c r="L36" s="66"/>
      <c r="M36" s="66"/>
      <c r="N36" s="70"/>
    </row>
    <row r="37" spans="1:14" x14ac:dyDescent="0.25">
      <c r="A37" s="71" t="s">
        <v>14</v>
      </c>
      <c r="B37" s="78"/>
      <c r="C37" s="79"/>
      <c r="D37" s="48"/>
      <c r="E37" s="48" t="s">
        <v>10</v>
      </c>
      <c r="F37" s="51" t="s">
        <v>8</v>
      </c>
      <c r="G37" s="50"/>
      <c r="H37" s="48" t="s">
        <v>10</v>
      </c>
      <c r="I37" s="51" t="s">
        <v>8</v>
      </c>
      <c r="J37" s="50"/>
      <c r="K37" s="48" t="s">
        <v>10</v>
      </c>
      <c r="L37" s="51" t="s">
        <v>8</v>
      </c>
      <c r="M37" s="52"/>
      <c r="N37" s="53"/>
    </row>
    <row r="38" spans="1:14" x14ac:dyDescent="0.25">
      <c r="A38" s="112" t="s">
        <v>25</v>
      </c>
      <c r="B38" s="80" t="s">
        <v>15</v>
      </c>
      <c r="C38" s="81" t="s">
        <v>16</v>
      </c>
      <c r="D38" s="82"/>
      <c r="E38" s="132">
        <v>0.25</v>
      </c>
      <c r="F38" s="163">
        <f>+ROUND(F19*E38,0)</f>
        <v>16101</v>
      </c>
      <c r="G38" s="83"/>
      <c r="H38" s="132">
        <v>0.25</v>
      </c>
      <c r="I38" s="163">
        <f>+ROUND(I19*H38,0)</f>
        <v>16101</v>
      </c>
      <c r="J38" s="83"/>
      <c r="K38" s="132">
        <v>0.25</v>
      </c>
      <c r="L38" s="163">
        <f>+ROUND(L19*K38,0)</f>
        <v>16101</v>
      </c>
      <c r="M38" s="84"/>
      <c r="N38" s="164">
        <f>F38+I38+L38</f>
        <v>48303</v>
      </c>
    </row>
    <row r="39" spans="1:14" ht="15.75" thickBot="1" x14ac:dyDescent="0.3">
      <c r="A39" s="85" t="s">
        <v>17</v>
      </c>
      <c r="B39" s="86"/>
      <c r="C39" s="87"/>
      <c r="D39" s="87"/>
      <c r="E39" s="87"/>
      <c r="F39" s="165">
        <f>F15+F18+F29+F35+F38</f>
        <v>88910</v>
      </c>
      <c r="G39" s="88"/>
      <c r="H39" s="88"/>
      <c r="I39" s="165">
        <f>I15+I18+I29+I35+I38</f>
        <v>88910</v>
      </c>
      <c r="J39" s="88"/>
      <c r="K39" s="88"/>
      <c r="L39" s="165">
        <f>L15+L18+L29+L35+L38</f>
        <v>88910</v>
      </c>
      <c r="M39" s="89"/>
      <c r="N39" s="166">
        <f>F39+I39+L39+1</f>
        <v>266731</v>
      </c>
    </row>
    <row r="40" spans="1:14" ht="15.75" thickTop="1" x14ac:dyDescent="0.25">
      <c r="A40" s="113"/>
      <c r="B40" s="114"/>
      <c r="C40" s="114"/>
      <c r="D40" s="114"/>
      <c r="E40" s="114"/>
      <c r="F40" s="114"/>
      <c r="G40" s="115"/>
      <c r="H40" s="115"/>
      <c r="I40" s="115"/>
      <c r="J40" s="115"/>
      <c r="K40" s="115"/>
      <c r="L40" s="115"/>
      <c r="M40" s="115"/>
      <c r="N40" s="116">
        <f>+F39+I39+L39</f>
        <v>266730</v>
      </c>
    </row>
    <row r="41" spans="1:14" ht="15.75" thickBot="1" x14ac:dyDescent="0.3">
      <c r="A41" s="117"/>
      <c r="B41" s="118"/>
      <c r="C41" s="118"/>
      <c r="D41" s="118"/>
      <c r="E41" s="118"/>
      <c r="F41" s="118"/>
      <c r="G41" s="119"/>
      <c r="H41" s="119"/>
      <c r="I41" s="119"/>
      <c r="J41" s="119"/>
      <c r="K41" s="120"/>
      <c r="L41" s="120"/>
      <c r="M41" s="120"/>
      <c r="N41" s="121">
        <f>+N38+N29+N19</f>
        <v>266730</v>
      </c>
    </row>
  </sheetData>
  <mergeCells count="10">
    <mergeCell ref="D2:G2"/>
    <mergeCell ref="D1:G1"/>
    <mergeCell ref="D3:G3"/>
    <mergeCell ref="M6:N6"/>
    <mergeCell ref="A7:C7"/>
    <mergeCell ref="B5:J5"/>
    <mergeCell ref="A6:C6"/>
    <mergeCell ref="D6:F6"/>
    <mergeCell ref="G6:I6"/>
    <mergeCell ref="J6:L6"/>
  </mergeCells>
  <dataValidations count="1">
    <dataValidation type="list" allowBlank="1" showInputMessage="1" showErrorMessage="1" sqref="C38">
      <formula1>"Direct Costs,Personnel Costs"</formula1>
    </dataValidation>
  </dataValidations>
  <pageMargins left="0.7" right="0.7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CFE28C1E511428136AD74A3D6BC03" ma:contentTypeVersion="3" ma:contentTypeDescription="Create a new document." ma:contentTypeScope="" ma:versionID="9b4f4b99d1a082f7ca0e619446872fc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c2baf37ad9a55e298e17101ef9a09d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545D5-124D-4D3A-BEED-54F7E0EF81E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EE2479-361E-48E6-896C-C0DEC3BE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0EBC3A2-C7A8-4035-B21E-C29EA1DAE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Angela (CDPH-ADM-PSBPH)</dc:creator>
  <cp:lastModifiedBy>Dawn Walton</cp:lastModifiedBy>
  <cp:lastPrinted>2020-11-02T21:20:27Z</cp:lastPrinted>
  <dcterms:created xsi:type="dcterms:W3CDTF">2015-04-02T20:21:20Z</dcterms:created>
  <dcterms:modified xsi:type="dcterms:W3CDTF">2020-12-03T16:29:04Z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0x010100495CFE28C1E511428136AD74A3D6BC03</vt:lpwstr>
  </property>
</Properties>
</file>