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K17" i="1"/>
  <c r="D18" i="1"/>
  <c r="D19" i="1"/>
  <c r="D20" i="1"/>
  <c r="D21" i="1"/>
  <c r="D22" i="1"/>
  <c r="D23" i="1"/>
  <c r="D24" i="1"/>
  <c r="D25" i="1"/>
  <c r="D26" i="1"/>
  <c r="D27" i="1"/>
  <c r="D28" i="1"/>
  <c r="D29" i="1"/>
  <c r="D17" i="1"/>
  <c r="A3" i="4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<sst xmlns="http://schemas.openxmlformats.org/spreadsheetml/2006/main" count="1194" uniqueCount="1137">
  <si>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</si>
  <si>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</si>
  <si>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</si>
  <si>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</si>
  <si>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</si>
  <si>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</si>
  <si>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</si>
  <si>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</si>
  <si>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</si>
  <si>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</si>
  <si>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</si>
  <si>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</si>
  <si>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</si>
  <si>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</si>
  <si>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</si>
  <si>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</si>
  <si>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</si>
  <si>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</si>
  <si>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</si>
  <si>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</si>
  <si>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</si>
  <si>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</si>
  <si>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</si>
  <si>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</si>
  <si>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</si>
  <si>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</si>
  <si>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</si>
  <si>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</si>
  <si>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</si>
  <si>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</si>
  <si>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</si>
  <si>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</si>
  <si>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</si>
  <si>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</si>
  <si>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</si>
  <si>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</si>
  <si>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</si>
  <si>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</si>
  <si>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</si>
  <si>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</si>
  <si>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</si>
  <si>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</si>
  <si>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</si>
  <si>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</si>
  <si>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</si>
  <si>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</si>
  <si>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</si>
  <si>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</si>
  <si>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</si>
  <si>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</si>
  <si>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</si>
  <si>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</si>
  <si>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</si>
  <si>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</si>
  <si>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</si>
  <si>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</si>
  <si>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</si>
  <si>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</si>
  <si>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</si>
  <si>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</si>
  <si>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</si>
  <si>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</si>
  <si>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</si>
  <si>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</si>
  <si>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</si>
  <si>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</si>
  <si>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</si>
  <si>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</si>
  <si>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</si>
  <si>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</si>
  <si>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</si>
  <si>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</si>
  <si>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</si>
  <si>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</si>
  <si>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</si>
  <si>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</si>
  <si>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</si>
  <si>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</si>
  <si>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</si>
  <si>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</si>
  <si>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</si>
  <si>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</si>
  <si>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</si>
  <si>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</si>
  <si>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</si>
  <si>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</si>
  <si>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</si>
  <si>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</si>
  <si>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</si>
  <si>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</si>
  <si>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</si>
  <si>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</si>
  <si>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</si>
  <si>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</si>
  <si>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</si>
  <si>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</si>
  <si>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</si>
  <si>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</si>
  <si>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</si>
  <si>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</si>
  <si>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</si>
  <si>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</si>
  <si>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</si>
  <si>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</si>
  <si>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</si>
  <si>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</si>
  <si>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</si>
  <si>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</si>
  <si>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</si>
  <si>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</si>
  <si>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</si>
  <si>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</si>
  <si>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</si>
  <si>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</si>
  <si>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</si>
  <si>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</si>
  <si>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</si>
  <si>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</si>
  <si>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</si>
  <si>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</si>
  <si>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</si>
  <si>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</si>
  <si>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</si>
  <si>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</si>
  <si>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</si>
  <si>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</si>
  <si>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</si>
  <si>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</si>
  <si>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</si>
  <si>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</si>
  <si>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</si>
  <si>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</si>
  <si>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</si>
  <si>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</si>
  <si>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</si>
  <si>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</si>
  <si>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</si>
  <si>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</si>
  <si>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</si>
  <si>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</si>
  <si>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</si>
  <si>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</si>
  <si>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</si>
  <si>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</si>
  <si>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</si>
  <si>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</si>
  <si>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</si>
  <si>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</si>
  <si>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</si>
  <si>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</si>
  <si>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</si>
  <si>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</si>
  <si>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</si>
  <si>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</si>
  <si>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</si>
  <si>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</si>
  <si>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</si>
  <si>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</si>
  <si>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</si>
  <si>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</si>
  <si>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</si>
  <si>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</si>
  <si>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</si>
  <si>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</si>
  <si>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</si>
  <si>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</si>
  <si>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</si>
  <si>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</si>
  <si>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</si>
  <si>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</si>
  <si>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</si>
  <si>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</si>
  <si>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</si>
  <si>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</si>
  <si>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</si>
  <si>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</si>
  <si>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</si>
  <si>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</si>
  <si>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</si>
  <si>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</si>
  <si>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</si>
  <si>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</si>
  <si>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</si>
  <si>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</si>
  <si>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</si>
  <si>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</si>
  <si>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</si>
  <si>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</si>
  <si>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</si>
  <si>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</si>
  <si>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</si>
  <si>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</si>
  <si>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</si>
  <si>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</si>
  <si>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</si>
  <si>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</si>
  <si>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</si>
  <si>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</si>
  <si>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</si>
  <si>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</si>
  <si>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</si>
  <si>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</si>
  <si>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</si>
  <si>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</si>
  <si>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</si>
  <si>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</si>
  <si>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</si>
  <si>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</si>
  <si>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</si>
  <si>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</si>
  <si>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</si>
  <si>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</si>
  <si>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</si>
  <si>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</si>
  <si>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</si>
  <si>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</si>
  <si>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</si>
  <si>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</si>
  <si>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</si>
  <si>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</si>
  <si>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</si>
  <si>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</si>
  <si>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</si>
  <si>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</si>
  <si>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</si>
  <si>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</si>
  <si>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</si>
  <si>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</si>
  <si>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</si>
  <si>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</si>
  <si>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</si>
  <si>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</si>
  <si>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</si>
  <si>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</si>
  <si>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</si>
  <si>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</si>
  <si>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</si>
  <si>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</si>
  <si>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</si>
  <si>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</si>
  <si>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</si>
  <si>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</si>
  <si>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</si>
  <si>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</si>
  <si>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</si>
  <si>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</si>
  <si>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</si>
  <si>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</si>
  <si>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</si>
  <si>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</si>
  <si>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</si>
  <si>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</si>
  <si>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</si>
  <si>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</si>
  <si>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</si>
  <si>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</si>
  <si>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</si>
  <si>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</si>
  <si>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</si>
  <si>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</si>
  <si>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</si>
  <si>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</si>
  <si>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</si>
  <si>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</si>
  <si>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</si>
  <si>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</si>
  <si>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</si>
  <si>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</si>
  <si>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</si>
  <si>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</si>
  <si>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</si>
  <si>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</si>
  <si>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</si>
  <si>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</si>
  <si>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</si>
  <si>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</si>
  <si>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</si>
  <si>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</si>
  <si>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</si>
  <si>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</si>
  <si>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</si>
  <si>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</si>
  <si>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</si>
  <si>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</si>
  <si>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</si>
  <si>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</si>
  <si>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</si>
  <si>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</si>
  <si>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</si>
  <si>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</si>
  <si>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</si>
  <si>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</si>
  <si>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</si>
  <si>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</si>
  <si>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</si>
  <si>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</si>
  <si>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</si>
  <si>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</si>
  <si>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</si>
  <si>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</si>
  <si>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</si>
  <si>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</si>
  <si>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</si>
  <si>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</si>
  <si>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</si>
  <si>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</si>
  <si>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</si>
  <si>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</si>
  <si>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</si>
  <si>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</si>
  <si>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</si>
  <si>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</si>
  <si>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</si>
  <si>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</si>
  <si>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</si>
  <si>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</si>
  <si>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</si>
  <si>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</si>
  <si>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</si>
  <si>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</si>
  <si>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</si>
  <si>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</si>
  <si>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</si>
  <si>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</si>
  <si>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</si>
  <si>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</si>
  <si>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</si>
  <si>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</si>
  <si>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</si>
  <si>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</si>
  <si>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</si>
  <si>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</si>
  <si>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</si>
  <si>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</si>
  <si>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</si>
  <si>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</si>
  <si>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</si>
  <si>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</si>
  <si>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</si>
  <si>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</si>
  <si>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</si>
  <si>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</si>
  <si>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</si>
  <si>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</si>
  <si>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</si>
  <si>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</si>
  <si>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</si>
  <si>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</si>
  <si>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</si>
  <si>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</si>
  <si>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</si>
  <si>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</si>
  <si>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</si>
  <si>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</si>
  <si>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</si>
  <si>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</si>
  <si>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</si>
  <si>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</si>
  <si>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</si>
  <si>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</si>
  <si>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</si>
  <si>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</si>
  <si>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</si>
  <si>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</si>
  <si>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</si>
  <si>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</si>
  <si>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</si>
  <si>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</si>
  <si>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</si>
  <si>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</si>
  <si>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</si>
  <si>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</si>
  <si>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</si>
  <si>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</si>
  <si>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</si>
  <si>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</si>
  <si>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</si>
  <si>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</si>
  <si>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</si>
  <si>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</si>
  <si>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</si>
  <si>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</si>
  <si>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</si>
  <si>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</si>
  <si>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</si>
  <si>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</si>
  <si>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</si>
  <si>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</si>
  <si>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</si>
  <si>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</si>
  <si>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</si>
  <si>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</si>
  <si>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</si>
  <si>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</si>
  <si>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</si>
  <si>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</si>
  <si>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</si>
  <si>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</si>
  <si>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</si>
  <si>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</si>
  <si>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</si>
  <si>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</si>
  <si>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</si>
  <si>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</si>
  <si>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</si>
  <si>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</si>
  <si>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</si>
  <si>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</si>
  <si>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</si>
  <si>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</si>
  <si>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</si>
  <si>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</si>
  <si>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</si>
  <si>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</si>
  <si>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</si>
  <si>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</si>
  <si>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</si>
  <si>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</si>
  <si>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</si>
  <si>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</si>
  <si>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</si>
  <si>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</si>
  <si>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</si>
  <si>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</si>
  <si>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</si>
  <si>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</si>
  <si>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</si>
  <si>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</si>
  <si>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</si>
  <si>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</si>
  <si>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</si>
  <si>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</si>
  <si>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</si>
  <si>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</si>
  <si>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</si>
  <si>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</si>
  <si>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</si>
  <si>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</si>
  <si>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</si>
  <si>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</si>
  <si>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</si>
  <si>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</si>
  <si>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</si>
  <si>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</si>
  <si>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</si>
  <si>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</si>
  <si>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</si>
  <si>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</si>
  <si>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</si>
  <si>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</si>
  <si>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</si>
  <si>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</si>
  <si>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</si>
  <si>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</si>
  <si>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</si>
  <si>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</si>
  <si>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</si>
  <si>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</si>
  <si>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</si>
  <si>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</si>
  <si>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</si>
  <si>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</si>
  <si>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</si>
  <si>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</si>
  <si>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</si>
  <si>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</si>
  <si>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</si>
  <si>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</si>
  <si>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</si>
  <si>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</si>
  <si>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</si>
  <si>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</si>
  <si>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</si>
  <si>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</si>
  <si>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</si>
  <si>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</si>
  <si>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</si>
  <si>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</si>
  <si>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</si>
  <si>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</si>
  <si>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</si>
  <si>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</si>
  <si>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</si>
  <si>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</si>
  <si>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</si>
  <si>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</si>
  <si>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</si>
  <si>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</si>
  <si>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</si>
  <si>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</si>
  <si>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</si>
  <si>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</si>
  <si>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</si>
  <si>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</si>
  <si>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</si>
  <si>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</si>
  <si>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</si>
  <si>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</si>
  <si>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</si>
  <si>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</si>
  <si>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</si>
  <si>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</si>
  <si>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</si>
  <si>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</si>
  <si>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</si>
  <si>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</si>
  <si>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</si>
  <si>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</si>
  <si>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</si>
  <si>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</si>
  <si>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</si>
  <si>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</si>
  <si>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</si>
  <si>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</si>
  <si>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</si>
  <si>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</si>
  <si>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</si>
  <si>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</si>
  <si>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</si>
  <si>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</si>
  <si>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</si>
  <si>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</si>
  <si>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</si>
  <si>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</si>
  <si>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</si>
  <si>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</si>
  <si>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</si>
  <si>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</si>
  <si>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</si>
  <si>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</si>
  <si>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</si>
  <si>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</si>
  <si>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</si>
  <si>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</si>
  <si>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</si>
  <si>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</si>
  <si>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</si>
  <si>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</si>
  <si>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</si>
  <si>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</si>
  <si>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</si>
  <si>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</si>
  <si>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</si>
  <si>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</si>
  <si>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</si>
  <si>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</si>
  <si>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</si>
  <si>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</si>
  <si>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</si>
  <si>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</si>
  <si>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</si>
  <si>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</si>
  <si>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</si>
  <si>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</si>
  <si>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</si>
  <si>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</si>
  <si>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</si>
  <si>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</si>
  <si>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</si>
  <si>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</si>
  <si>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</si>
  <si>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</si>
  <si>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</si>
  <si>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</si>
  <si>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</si>
  <si>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</si>
  <si>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</si>
  <si>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</si>
  <si>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</si>
  <si>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</si>
  <si>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</si>
  <si>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</si>
  <si>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</si>
  <si>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</si>
  <si>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</si>
  <si>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</si>
  <si>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</si>
  <si>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</si>
  <si>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</si>
  <si>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</si>
  <si>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</si>
  <si>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</si>
  <si>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</si>
  <si>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</si>
  <si>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</si>
  <si>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</si>
  <si>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</si>
  <si>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</si>
  <si>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</si>
  <si>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</si>
  <si>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</si>
  <si>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</si>
  <si>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</si>
  <si>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</si>
  <si>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</si>
  <si>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</si>
  <si>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</si>
  <si>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</si>
  <si>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</si>
  <si>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</si>
  <si>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</si>
  <si>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</si>
  <si>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</si>
  <si>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</si>
  <si>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</si>
  <si>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</si>
  <si>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</si>
  <si>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</si>
  <si>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</si>
  <si>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</si>
  <si>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</si>
  <si>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</si>
  <si>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</si>
  <si>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</si>
  <si>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</si>
  <si>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</si>
  <si>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</si>
  <si>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</si>
  <si>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</si>
  <si>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</si>
  <si>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</si>
  <si>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</si>
  <si>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</si>
  <si>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</si>
  <si>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</si>
  <si>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</si>
  <si>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</si>
  <si>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</si>
  <si>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</si>
  <si>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</si>
  <si>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</si>
  <si>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</si>
  <si>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</si>
  <si>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</si>
  <si>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</si>
  <si>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</si>
  <si>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</si>
  <si>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</si>
  <si>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</si>
  <si>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</si>
  <si>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</si>
  <si>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</si>
  <si>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</si>
  <si>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</si>
  <si>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</si>
  <si>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</si>
  <si>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</si>
  <si>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</si>
  <si>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</si>
  <si>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</si>
  <si>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</si>
  <si>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</si>
  <si>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</si>
  <si>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</si>
  <si>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</si>
  <si>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</si>
  <si>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</si>
  <si>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</si>
  <si>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</si>
  <si>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</si>
  <si>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</si>
  <si>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</si>
  <si>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</si>
  <si>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</si>
  <si>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</si>
  <si>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</si>
  <si>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</si>
  <si>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</si>
  <si>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</si>
  <si>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</si>
  <si>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</si>
  <si>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</si>
  <si>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</si>
  <si>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</si>
  <si>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</si>
  <si>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</si>
  <si>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</si>
  <si>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</si>
  <si>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</si>
  <si>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</si>
  <si>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</si>
  <si>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</si>
  <si>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</si>
  <si>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</si>
  <si>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</si>
  <si>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</si>
  <si>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</si>
  <si>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</si>
  <si>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</si>
  <si>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</si>
  <si>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</si>
  <si>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</si>
  <si>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</si>
  <si>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</si>
  <si>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</si>
  <si>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</si>
  <si>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</si>
  <si>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</si>
  <si>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</si>
  <si>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</si>
  <si>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</si>
  <si>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</si>
  <si>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</si>
  <si>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</si>
  <si>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</si>
  <si>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</si>
  <si>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</si>
  <si>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</si>
  <si>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</si>
  <si>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</si>
  <si>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</si>
  <si>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</si>
  <si>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</si>
  <si>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</si>
  <si>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</si>
  <si>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</si>
  <si>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</si>
  <si>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</si>
  <si>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</si>
  <si>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</si>
  <si>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</si>
  <si>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</si>
  <si>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</si>
  <si>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</si>
  <si>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</si>
  <si>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</si>
  <si>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</si>
  <si>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</si>
  <si>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</si>
  <si>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</si>
  <si>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</si>
  <si>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</si>
  <si>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</si>
  <si>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</si>
  <si>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</si>
  <si>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</si>
  <si>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</si>
  <si>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</si>
  <si>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</si>
  <si>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</si>
  <si>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</si>
  <si>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</si>
  <si>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</si>
  <si>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</si>
  <si>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</si>
  <si>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</si>
  <si>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</si>
  <si>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</si>
  <si>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</si>
  <si>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</si>
  <si>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</si>
  <si>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</si>
  <si>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</si>
  <si>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</si>
  <si>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</si>
  <si>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</si>
  <si>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</si>
  <si>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</si>
  <si>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</si>
  <si>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</si>
  <si>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</si>
  <si>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</si>
  <si>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</si>
  <si>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</si>
  <si>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</si>
  <si>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</si>
  <si>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</si>
  <si>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</si>
  <si>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</si>
  <si>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</si>
  <si>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</si>
  <si>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</si>
  <si>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</si>
  <si>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</si>
  <si>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</si>
  <si>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</si>
  <si>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</si>
  <si>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</si>
  <si>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</si>
  <si>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</si>
  <si>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</si>
  <si>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</si>
  <si>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</si>
  <si>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</si>
  <si>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</si>
  <si>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</si>
  <si>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</si>
  <si>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</si>
  <si>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</si>
  <si>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</si>
  <si>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</si>
  <si>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</si>
  <si>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</si>
  <si>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</si>
  <si>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</si>
  <si>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</si>
  <si>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</si>
  <si>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</si>
  <si>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</si>
  <si>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</si>
  <si>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</si>
  <si>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</si>
  <si>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</si>
  <si>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</si>
  <si>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</si>
  <si>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</si>
  <si>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</si>
  <si>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</si>
  <si>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</si>
  <si>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</si>
  <si>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</si>
  <si>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</si>
  <si>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</si>
  <si>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</si>
  <si>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</si>
  <si>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</si>
  <si>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</si>
  <si>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</si>
  <si>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</si>
  <si>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</si>
  <si>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</si>
  <si>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</si>
  <si>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</si>
  <si>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</si>
  <si>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</si>
  <si>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</si>
  <si>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</si>
  <si>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</si>
  <si>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</si>
  <si>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</si>
  <si>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</si>
  <si>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</si>
  <si>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</si>
  <si>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</si>
  <si>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</si>
  <si>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</si>
  <si>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</si>
  <si>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</si>
  <si>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</si>
  <si>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</si>
  <si>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</si>
  <si>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</si>
  <si>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</si>
  <si>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</si>
  <si>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</si>
  <si>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</si>
  <si>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</si>
  <si>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</si>
  <si>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</si>
  <si>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</si>
  <si>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</si>
  <si>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</si>
  <si>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</si>
  <si>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</si>
  <si>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</si>
  <si>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</si>
  <si>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</si>
  <si>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</si>
  <si>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</si>
  <si>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</si>
  <si>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</si>
  <si>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</si>
  <si>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</si>
  <si>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</si>
  <si>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</si>
  <si>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</si>
  <si>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</si>
  <si>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</si>
  <si>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</si>
  <si>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</si>
  <si>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</si>
  <si>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</si>
  <si>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</si>
  <si>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</si>
  <si>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</si>
  <si>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</si>
  <si>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</si>
  <si>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</si>
  <si>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</si>
  <si>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</si>
  <si>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</si>
  <si>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</si>
  <si>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</si>
  <si>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</si>
  <si>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</si>
  <si>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</si>
  <si>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</si>
  <si>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</si>
  <si>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</si>
  <si>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</si>
  <si>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</si>
  <si>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</si>
  <si>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</si>
  <si>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</si>
  <si>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</si>
  <si>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</si>
  <si>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</si>
  <si>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</si>
  <si>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</si>
  <si>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</si>
  <si>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</si>
  <si>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</si>
  <si>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</si>
  <si>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</si>
  <si>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</si>
  <si>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</si>
  <si>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</si>
  <si>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</si>
  <si>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</si>
  <si>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</si>
  <si>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</si>
  <si>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</si>
  <si>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</si>
  <si>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</si>
  <si>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</si>
  <si>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</si>
  <si>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</si>
  <si>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</si>
  <si>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</si>
  <si>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</si>
  <si>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</si>
  <si>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</si>
  <si>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</si>
  <si>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</si>
  <si>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</si>
  <si>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</si>
  <si>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</si>
  <si>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</si>
  <si>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</si>
  <si>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</si>
  <si>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</si>
  <si>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</si>
  <si>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</si>
  <si>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</si>
  <si>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</si>
  <si>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</si>
  <si>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</si>
  <si>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</si>
  <si>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</si>
  <si>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</si>
  <si>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</si>
  <si>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</si>
  <si>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</si>
  <si>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</si>
  <si>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</si>
  <si>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</si>
  <si>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</si>
  <si>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</si>
  <si>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</si>
  <si>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</si>
  <si>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</si>
  <si>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</si>
  <si>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</si>
  <si>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</si>
  <si>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</si>
  <si>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</si>
  <si>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</si>
  <si>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</si>
  <si>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</si>
  <si>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</si>
  <si>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</si>
  <si>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</si>
  <si>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</si>
  <si>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</si>
  <si>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</si>
  <si>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</si>
  <si>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</si>
  <si>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</si>
  <si>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</si>
  <si>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</si>
  <si>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</si>
  <si>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</si>
  <si>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</si>
  <si>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</si>
  <si>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</si>
  <si>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</si>
  <si>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</si>
  <si>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</si>
  <si>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</si>
  <si>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</si>
  <si>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</si>
  <si>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</si>
  <si>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</si>
  <si>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</si>
  <si>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</si>
  <si>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</si>
  <si>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</si>
  <si>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</si>
  <si>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</si>
  <si>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</si>
  <si>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</si>
  <si>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</si>
  <si>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</si>
  <si>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</si>
  <si>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</si>
  <si>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</si>
  <si>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</si>
  <si>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</si>
  <si>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</si>
  <si>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</si>
  <si>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</si>
  <si>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</si>
  <si>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</si>
  <si>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</si>
  <si>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</si>
  <si>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</si>
  <si>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</si>
  <si>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</si>
  <si>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</si>
  <si>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</si>
  <si>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</si>
  <si>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</si>
  <si>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</si>
  <si>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</si>
  <si>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</si>
  <si>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</si>
  <si>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</si>
  <si>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</si>
  <si>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</si>
  <si>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</si>
  <si>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</si>
  <si>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</si>
  <si>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</si>
  <si>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</si>
  <si>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</si>
  <si>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</si>
  <si>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</si>
  <si>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</si>
  <si>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</si>
  <si>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</si>
  <si>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</si>
  <si>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</si>
  <si>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</si>
  <si>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</si>
  <si>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</si>
  <si>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</si>
  <si>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</si>
  <si>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</si>
  <si>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</si>
  <si>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</si>
  <si>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</si>
  <si>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</si>
  <si>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</si>
  <si>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</si>
  <si>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</si>
  <si>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</si>
  <si>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</si>
  <si>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</si>
  <si>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</si>
  <si>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</si>
  <si>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</si>
  <si>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</si>
  <si>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</si>
  <si>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</si>
  <si>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</si>
  <si>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</si>
  <si>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</si>
  <si>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</si>
  <si>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</si>
  <si>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</si>
  <si>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</si>
  <si>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</si>
  <si>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</si>
  <si>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</si>
  <si>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</si>
  <si>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</si>
  <si>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</si>
  <si>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</si>
  <si>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</si>
  <si>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</si>
  <si>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</si>
  <si>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</si>
  <si>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</si>
  <si>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</si>
  <si>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</si>
  <si>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</si>
  <si>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</si>
  <si>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</si>
  <si>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</si>
  <si>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</si>
  <si>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</si>
  <si>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</si>
  <si>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</si>
  <si>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</si>
  <si>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</si>
  <si>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</si>
  <si>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</si>
  <si>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</si>
  <si>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</si>
  <si>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</si>
  <si>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</si>
  <si>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</si>
  <si>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</si>
  <si>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</si>
  <si>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</si>
  <si>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</si>
  <si>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</si>
  <si>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</si>
  <si>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</si>
  <si>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</si>
  <si>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</si>
  <si>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</si>
  <si>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</si>
  <si>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</si>
  <si>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</si>
  <si>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</si>
  <si>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</si>
  <si>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</si>
  <si>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</si>
  <si>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</si>
  <si>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</si>
  <si>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</si>
  <si>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</si>
  <si>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</si>
  <si>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</si>
  <si>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</si>
  <si>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</si>
  <si>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</si>
  <si>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</si>
  <si>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</si>
  <si>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</si>
  <si>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</si>
  <si>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</si>
  <si>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</si>
  <si>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</si>
  <si>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</si>
  <si>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</si>
  <si>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</si>
  <si>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</si>
  <si>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</si>
  <si>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</si>
  <si>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</si>
  <si>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</si>
  <si>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</si>
  <si>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16/17</t>
  </si>
  <si>
    <t>CDBG</t>
  </si>
  <si>
    <t>Increase the budget, due to unanticipated revenue, for the 795/595 payout to Admin/RLA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</si>
</sst>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M25" sqref="M25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9" t="s">
        <v>915</v>
      </c>
      <c r="G1" s="119"/>
      <c r="H1" s="119"/>
      <c r="I1" s="119"/>
      <c r="J1" s="119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22"/>
      <c r="M2" s="123"/>
    </row>
    <row r="3" spans="1:13" ht="6" customHeight="1" thickBot="1" x14ac:dyDescent="0.25">
      <c r="L3" s="124"/>
      <c r="M3" s="125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1" t="s">
        <v>1135</v>
      </c>
      <c r="E5" s="111"/>
      <c r="F5" s="111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42859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/>
      <c r="B17" s="44"/>
      <c r="C17" s="45"/>
      <c r="D17" s="109" t="str">
        <f>+VLOOKUP(+C17,ACCT!$A:$B,2,FALSE)</f>
        <v xml:space="preserve"> </v>
      </c>
      <c r="E17" s="46"/>
      <c r="F17" s="63"/>
      <c r="G17" s="8"/>
      <c r="H17" s="97">
        <v>2783</v>
      </c>
      <c r="I17" s="97">
        <v>807061</v>
      </c>
      <c r="J17" s="99">
        <v>538302</v>
      </c>
      <c r="K17" s="100" t="str">
        <f>+VLOOKUP(+J17,ACCT!$A:$B,2,FALSE)</f>
        <v>SWANG0/JACKSON -HBK-CARRICK 2783</v>
      </c>
      <c r="L17" s="46"/>
      <c r="M17" s="63">
        <v>-450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/>
      <c r="I18" s="97"/>
      <c r="J18" s="99"/>
      <c r="K18" s="100" t="str">
        <f>+VLOOKUP(+J18,ACCT!$A:$B,2,FALSE)</f>
        <v xml:space="preserve"> </v>
      </c>
      <c r="L18" s="47"/>
      <c r="M18" s="63"/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>
        <v>2783</v>
      </c>
      <c r="I19" s="97">
        <v>807061</v>
      </c>
      <c r="J19" s="99">
        <v>795000</v>
      </c>
      <c r="K19" s="100" t="str">
        <f>+VLOOKUP(+J19,ACCT!$A:$B,2,FALSE)</f>
        <v>TRANSFER OUT</v>
      </c>
      <c r="L19" s="47">
        <v>8238</v>
      </c>
      <c r="M19" s="64">
        <v>77</v>
      </c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>
        <v>2783</v>
      </c>
      <c r="I20" s="97">
        <v>807061</v>
      </c>
      <c r="J20" s="99">
        <v>795000</v>
      </c>
      <c r="K20" s="100" t="str">
        <f>+VLOOKUP(+J20,ACCT!$A:$B,2,FALSE)</f>
        <v>TRANSFER OUT</v>
      </c>
      <c r="L20" s="47">
        <v>8205</v>
      </c>
      <c r="M20" s="64">
        <v>373</v>
      </c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>
        <v>2754</v>
      </c>
      <c r="I22" s="97">
        <v>807011</v>
      </c>
      <c r="J22" s="99">
        <v>595000</v>
      </c>
      <c r="K22" s="100" t="str">
        <f>+VLOOKUP(+J22,ACCT!$A:$B,2,FALSE)</f>
        <v>OPERATING TRANSFERS IN</v>
      </c>
      <c r="L22" s="47">
        <v>8238</v>
      </c>
      <c r="M22" s="64">
        <v>-77</v>
      </c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>
        <v>2750</v>
      </c>
      <c r="I23" s="97">
        <v>807010</v>
      </c>
      <c r="J23" s="99">
        <v>595000</v>
      </c>
      <c r="K23" s="100" t="str">
        <f>+VLOOKUP(+J23,ACCT!$A:$B,2,FALSE)</f>
        <v>OPERATING TRANSFERS IN</v>
      </c>
      <c r="L23" s="47">
        <v>8205</v>
      </c>
      <c r="M23" s="64">
        <v>-224</v>
      </c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>
        <v>2753</v>
      </c>
      <c r="I24" s="97">
        <v>807025</v>
      </c>
      <c r="J24" s="99">
        <v>595000</v>
      </c>
      <c r="K24" s="100" t="str">
        <f>+VLOOKUP(+J24,ACCT!$A:$B,2,FALSE)</f>
        <v>OPERATING TRANSFERS IN</v>
      </c>
      <c r="L24" s="47">
        <v>8205</v>
      </c>
      <c r="M24" s="64">
        <v>-149</v>
      </c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0</v>
      </c>
      <c r="G30" s="43"/>
      <c r="H30" s="101"/>
      <c r="I30" s="101"/>
      <c r="J30" s="102"/>
      <c r="K30" s="103" t="s">
        <v>9</v>
      </c>
      <c r="L30" s="34"/>
      <c r="M30" s="65">
        <f>SUM(M17:M29)</f>
        <v>-450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str">
        <f>+TRANSFER!A10</f>
        <v>Increase the budget, due to unanticipated revenue, for the 795/595 payout to Admin/RLA fund.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Joy Hall</cp:lastModifiedBy>
  <cp:lastPrinted>2010-08-30T19:29:39Z</cp:lastPrinted>
  <dcterms:created xsi:type="dcterms:W3CDTF">1999-03-09T18:14:26Z</dcterms:created>
  <dcterms:modified xsi:type="dcterms:W3CDTF">2017-05-04T17:24:58Z</dcterms:modified>
</cp:coreProperties>
</file>